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tiff" ContentType="image/tif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https://cpvalt-my.sharepoint.com/personal/z_dambrauskaite_cpva_lt/Documents/Desktop/FINAL Vaikų programa kvietimo dokumentai/"/>
    </mc:Choice>
  </mc:AlternateContent>
  <xr:revisionPtr revIDLastSave="138" documentId="8_{C99020D9-990C-43A7-9A1D-509C2C87ABD7}" xr6:coauthVersionLast="47" xr6:coauthVersionMax="47" xr10:uidLastSave="{ED818A32-F838-473D-9950-DBBEEACAC0A7}"/>
  <bookViews>
    <workbookView xWindow="-108" yWindow="-108" windowWidth="23256" windowHeight="12456" xr2:uid="{A044A712-C26A-4361-8A48-293386919DE0}"/>
  </bookViews>
  <sheets>
    <sheet name="Sheet1" sheetId="1" r:id="rId1"/>
    <sheet name="Sheet2" sheetId="2" state="hidden" r:id="rId2"/>
  </sheets>
  <definedNames>
    <definedName name="_xlnm.Print_Area" localSheetId="0">Sheet1!$A$1:$E$75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3" i="1" l="1"/>
  <c r="D55" i="1" s="1"/>
  <c r="D41" i="1"/>
  <c r="D54" i="1" s="1"/>
  <c r="D32" i="1"/>
  <c r="D53" i="1" s="1"/>
  <c r="D24" i="1"/>
  <c r="E21" i="2" s="1"/>
  <c r="D27" i="1"/>
  <c r="D52" i="1" s="1"/>
  <c r="D20" i="1"/>
  <c r="C43" i="1"/>
  <c r="C32" i="1"/>
  <c r="C27" i="1"/>
  <c r="C24" i="1"/>
  <c r="C21" i="2" s="1"/>
  <c r="C20" i="1"/>
  <c r="D10" i="2"/>
  <c r="C51" i="2"/>
  <c r="C50" i="2"/>
  <c r="C49" i="2"/>
  <c r="C47" i="2"/>
  <c r="C46" i="2"/>
  <c r="C45" i="2"/>
  <c r="C44" i="2"/>
  <c r="C43" i="2"/>
  <c r="C42" i="2"/>
  <c r="C40" i="2"/>
  <c r="C39" i="2"/>
  <c r="C38" i="2"/>
  <c r="C37" i="2"/>
  <c r="C35" i="2"/>
  <c r="C34" i="2"/>
  <c r="C33" i="2"/>
  <c r="C32" i="2"/>
  <c r="C31" i="2"/>
  <c r="C29" i="2"/>
  <c r="C28" i="2"/>
  <c r="C27" i="2"/>
  <c r="C26" i="2"/>
  <c r="C25" i="2"/>
  <c r="C24" i="2"/>
  <c r="C22" i="2"/>
  <c r="C20" i="2"/>
  <c r="C19" i="2"/>
  <c r="C18" i="2"/>
  <c r="E50" i="2"/>
  <c r="E49" i="2"/>
  <c r="E43" i="2"/>
  <c r="E44" i="2"/>
  <c r="E45" i="2"/>
  <c r="E46" i="2"/>
  <c r="E47" i="2"/>
  <c r="E42" i="2"/>
  <c r="E38" i="2"/>
  <c r="E39" i="2"/>
  <c r="E40" i="2"/>
  <c r="E37" i="2"/>
  <c r="E35" i="2"/>
  <c r="E34" i="2"/>
  <c r="E32" i="2"/>
  <c r="E33" i="2"/>
  <c r="E31" i="2"/>
  <c r="E25" i="2"/>
  <c r="E26" i="2"/>
  <c r="E27" i="2"/>
  <c r="E28" i="2"/>
  <c r="E29" i="2"/>
  <c r="E24" i="2"/>
  <c r="E22" i="2"/>
  <c r="E19" i="2"/>
  <c r="E20" i="2"/>
  <c r="E18" i="2"/>
  <c r="D51" i="1" l="1"/>
  <c r="D46" i="1"/>
  <c r="C46" i="1"/>
  <c r="E23" i="2"/>
  <c r="E17" i="2"/>
  <c r="E41" i="2"/>
  <c r="E36" i="2"/>
  <c r="E48" i="2"/>
  <c r="E30" i="2"/>
  <c r="C13" i="2"/>
  <c r="C12" i="2"/>
  <c r="C11" i="2"/>
  <c r="F10" i="2"/>
  <c r="E10" i="2"/>
  <c r="C9" i="2"/>
  <c r="C8" i="2"/>
  <c r="D50" i="1"/>
  <c r="C63" i="1" l="1"/>
  <c r="C10" i="2"/>
  <c r="E51" i="2"/>
  <c r="D56" i="1" l="1"/>
</calcChain>
</file>

<file path=xl/sharedStrings.xml><?xml version="1.0" encoding="utf-8"?>
<sst xmlns="http://schemas.openxmlformats.org/spreadsheetml/2006/main" count="124" uniqueCount="115">
  <si>
    <t>Eil. Nr.</t>
  </si>
  <si>
    <t>Projektų vertinimo kriterijai</t>
  </si>
  <si>
    <t>Vertintojo suteiktas balas</t>
  </si>
  <si>
    <t>Projekto aktualumas</t>
  </si>
  <si>
    <t>Bendras balų skaičius:</t>
  </si>
  <si>
    <t>Didžiausias galimas balas</t>
  </si>
  <si>
    <r>
      <t xml:space="preserve">Suteikto balo argumentai 
</t>
    </r>
    <r>
      <rPr>
        <i/>
        <sz val="10"/>
        <color rgb="FF000000"/>
        <rFont val="Times New Roman"/>
        <family val="1"/>
        <charset val="186"/>
      </rPr>
      <t>(kai skiriama mažiau balų nei maksimaliai galima, argumentai privalomi)</t>
    </r>
  </si>
  <si>
    <t>1.1.</t>
  </si>
  <si>
    <t>-</t>
  </si>
  <si>
    <t>1.2.</t>
  </si>
  <si>
    <t>1.3.</t>
  </si>
  <si>
    <t>1.4.</t>
  </si>
  <si>
    <t>1.5.</t>
  </si>
  <si>
    <t>2.1.</t>
  </si>
  <si>
    <t>2.2.</t>
  </si>
  <si>
    <t>2.3.</t>
  </si>
  <si>
    <t>2.4.</t>
  </si>
  <si>
    <t>2.6.</t>
  </si>
  <si>
    <t>2.5.</t>
  </si>
  <si>
    <t>3.1.</t>
  </si>
  <si>
    <t>3.2.</t>
  </si>
  <si>
    <t>3.3.</t>
  </si>
  <si>
    <t>3.4.</t>
  </si>
  <si>
    <t>3.5.</t>
  </si>
  <si>
    <t>4.1.</t>
  </si>
  <si>
    <t>4.2.</t>
  </si>
  <si>
    <t>4.3.</t>
  </si>
  <si>
    <t>4.4.</t>
  </si>
  <si>
    <t>5.</t>
  </si>
  <si>
    <t>5.1.</t>
  </si>
  <si>
    <t>5.2.</t>
  </si>
  <si>
    <t>5.3.</t>
  </si>
  <si>
    <t>5.4.</t>
  </si>
  <si>
    <t>5.5.</t>
  </si>
  <si>
    <t>5.6.</t>
  </si>
  <si>
    <t>6.1.</t>
  </si>
  <si>
    <t>6.2.</t>
  </si>
  <si>
    <t>1.</t>
  </si>
  <si>
    <t>I dalis. PROJEKTO PARAIŠKOS TURINIO IR IŠLAIDŲ PAGRĮSTUMO VERTINIMAS</t>
  </si>
  <si>
    <t>Projekto paraiškai suteiktas Nr.:</t>
  </si>
  <si>
    <t>Projekto pavadinimas:</t>
  </si>
  <si>
    <t>Pareiškėjas:</t>
  </si>
  <si>
    <t>PROJEKTO PARAIŠKOS TURINIO IR IŠLAIDŲ PAGRĮSTUMO VERTINIMAS</t>
  </si>
  <si>
    <t>II dalis: IŠVADA</t>
  </si>
  <si>
    <t>Vertinimo kriterijų grupių balų sumos atitinkamose grupėse:</t>
  </si>
  <si>
    <t>Didžiausias galimas
balas</t>
  </si>
  <si>
    <t>Vertintojo suteiktų balų suma</t>
  </si>
  <si>
    <t>Bendra skirtų balų suma:</t>
  </si>
  <si>
    <r>
      <rPr>
        <b/>
        <sz val="12"/>
        <color theme="1"/>
        <rFont val="Times New Roman"/>
        <family val="1"/>
        <charset val="186"/>
      </rPr>
      <t>Vertintojo pastabos:</t>
    </r>
    <r>
      <rPr>
        <sz val="10"/>
        <color theme="1"/>
        <rFont val="Times New Roman"/>
        <family val="1"/>
        <charset val="186"/>
      </rPr>
      <t xml:space="preserve">
</t>
    </r>
    <r>
      <rPr>
        <i/>
        <sz val="10"/>
        <color theme="1"/>
        <rFont val="Times New Roman"/>
        <family val="1"/>
        <charset val="186"/>
      </rPr>
      <t xml:space="preserve">(Vertinimo apibendrinimas. Kai paraiška atmetama, nurodomos konkrečios to priežastys)
</t>
    </r>
  </si>
  <si>
    <t>Bendra projekto vertė, Eur</t>
  </si>
  <si>
    <t>Fondo lėšų suma projekui, Eur</t>
  </si>
  <si>
    <t>Nurodyta projekto paraiškoje</t>
  </si>
  <si>
    <t>Vertinimą atlikusio asmens vardas, pavardė, vertinimo užbaigimo data ir parašas*</t>
  </si>
  <si>
    <t>*Vertinimo užbaigimo datos ir parašo nereikia, kai pasirašoma elektroniniu parašu.</t>
  </si>
  <si>
    <t>Neužpilda langelių:</t>
  </si>
  <si>
    <t>1 grupė:</t>
  </si>
  <si>
    <t>2 grupė:</t>
  </si>
  <si>
    <t>3 grupė:</t>
  </si>
  <si>
    <t>4 grupė:</t>
  </si>
  <si>
    <t>5 grupė:</t>
  </si>
  <si>
    <t>6 grupė:</t>
  </si>
  <si>
    <t>Vertinimo grupė</t>
  </si>
  <si>
    <t>Max</t>
  </si>
  <si>
    <t>Perinamasis</t>
  </si>
  <si>
    <t>Surinko</t>
  </si>
  <si>
    <t>Bendra:</t>
  </si>
  <si>
    <t>Atlikto vertinimo savikontrolės lentelė</t>
  </si>
  <si>
    <t xml:space="preserve">1 koncepcija „Visuomenės atsparumo dezinformacijai ugdymas ir hibridinių grėsmių prevencija Armėnijoje“ </t>
  </si>
  <si>
    <t xml:space="preserve">2 koncepcija „Nacionalinės ir regioninės žiniasklaidos kompetencijų ir atsparumo dezinformacijai stiprinimas Moldovoje“ </t>
  </si>
  <si>
    <t xml:space="preserve">3 koncepcija „Jaunimo ir moterų ekonominis ir socialinis įgalinimas Irake“ </t>
  </si>
  <si>
    <t>Pareiškėjo gebėjimai</t>
  </si>
  <si>
    <t xml:space="preserve">2. </t>
  </si>
  <si>
    <t xml:space="preserve">3. </t>
  </si>
  <si>
    <t>Projekto logiškumas</t>
  </si>
  <si>
    <t>Veiklos biudžetas ir efektyvumas</t>
  </si>
  <si>
    <t xml:space="preserve">4. </t>
  </si>
  <si>
    <t xml:space="preserve">3.2. </t>
  </si>
  <si>
    <t xml:space="preserve">4.3. </t>
  </si>
  <si>
    <t xml:space="preserve">3.4. </t>
  </si>
  <si>
    <t>Suteikiami 3 balai, kai nustatomas bent vienas žemiau nurodytas trūkumas:
- pateikti ne visi kainas pagrindžiantys dokumentai, nurodyti Kvietimo gairėse,  pagrindžiantys dokumentai (informacija) vienas kitam neprieštarauja, jų objektas tapatus arba iš dalies tapatus nurodytiems paraiškoje, jos sąmatoje esami prieštaravimai nežymūs, nedarantys įtakos kainai;
- kaina nurodyta pagal pateiktus komercinius pasiūlymus ir (ar) jų vidurkį, bet yra skaičiavimo netikslumų (iki 5 proc. paklaidos) (kai taikoma);
- komandiruočių, kelionių išlaidos viršija ribojimus, nustatytus teisės aktuose iki 5 proc. (kai kitaip nepagrįstos);
- jeigu numatomas darbo užmokesčio (DU) išlaidos, pateiktuose kainos pagrindimuose yra smulkių skaičiavimo neatitikčių, kurios daro įtaką biudžeto pagrįstumui iki 25 proc.;</t>
  </si>
  <si>
    <t>Suteikiami 2 balai, kai nustatomas bent vienas žemiau nurodytas trūkumas:
- pateikti ne visi kainas pagrindžiantys dokumentai, nurodyti Kvietimo gairėse,  pagrindžiantys dokumentai (informacija) vienas kitam prieštarauja, jų objektai netapatūs arba netapatūs tiems, kurie nurodyti paraiškoje, jos sąmatoje;
- kaina nurodyta pagal pateiktus komercinius pasiūlymus ir (ar) jų vidurkį, bet yra skaičiavimo netikslumų (iki 10  proc. paklaidos) (kai taikoma);
- komandiruočių, kelionių išlaidos viršija apribojimus, nustatytus teisės aktuose iki 10 proc. (kai kitaip nepagrįstos);
- jeigu numatomos darbo užmokesčio (DU) išlaidos, pateiktuose kainos pagrindimuose yra skaičiavimo neatitikčių iki 50 proc.</t>
  </si>
  <si>
    <t>Suteikiamas 1 balas, kai nustatomas bent vienas žemiau nurodytas trūkumas:
- kaina nurodyta ne pagal komercinius pasiūlymus arba kitą pagrindžiančią informaciją (ekrano nuotraukos, nuorodos) (skiriasi iki 50  proc.);
- komandiruočių, kelionių išlaidos viršija apribojimus, nustatytus teisės aktuose, iki 50 proc. (kai kitaip nepagrįstos);
- jeigu numatomas darbo užmokesčio (DU) išlaidos, pateiktuose kainos pagrindimuose yra skaičiavimo neatitikčių daugiau nei 50 proc. arba numatomų DU išlaidų skaičiavimas nepateiktas.</t>
  </si>
  <si>
    <t xml:space="preserve">Suteikiama 0 balų, kai paraiška atitinka visus žemiau išvardintus kriterijus (kai taikoma):
- nepateikti kainas pagrindžiantys dokumentai;
- kaina nurodyta ne pagal komercinius pasiūlymus (skiriasi 50  proc. ir daugiau);
- komandiruočių, kelionių išlaidos viršija apribojimus, nustatytus teisės aktuose, daugiau nei 50 proc. (kai kitaip nepagrįstos);
- nepateikti darbo užmokesčio (DU) išlaidas pagrindžiantys dokumentai. </t>
  </si>
  <si>
    <r>
      <rPr>
        <b/>
        <sz val="10"/>
        <color theme="1"/>
        <rFont val="Times New Roman"/>
        <family val="1"/>
      </rPr>
      <t xml:space="preserve"> Identifikuotos projekto rizikos ir pateiktos jų valdymo priemonės</t>
    </r>
    <r>
      <rPr>
        <b/>
        <sz val="10"/>
        <color theme="1"/>
        <rFont val="Times New Roman"/>
        <family val="1"/>
        <charset val="186"/>
      </rPr>
      <t xml:space="preserve">
</t>
    </r>
  </si>
  <si>
    <t xml:space="preserve">6. </t>
  </si>
  <si>
    <t>Veiklos tvarumas</t>
  </si>
  <si>
    <t xml:space="preserve">6.1. </t>
  </si>
  <si>
    <t xml:space="preserve">6.2. </t>
  </si>
  <si>
    <t>1 vertinimo kriterijų grupė "Pareiškėjo gebėjimai"</t>
  </si>
  <si>
    <t>2 vertinimo kriterijų grupė "Projekto aktualumas"</t>
  </si>
  <si>
    <t>3 vertinimo kriterijų grupė "Projekto logiškumas"</t>
  </si>
  <si>
    <t>4 vertinimo kriterijų grupė "Veiklos biudžetas ir efektyvumas"</t>
  </si>
  <si>
    <t>5 vertinimo kriterijų grupė "Identifikuotos projekto rizikos ir pateiktos jų valdymo priemonės"</t>
  </si>
  <si>
    <t>6 vertinimo kriterijų grupė "Veiklos tvarumas"</t>
  </si>
  <si>
    <t>7 priedas</t>
  </si>
  <si>
    <t xml:space="preserve">Kvietimo teikti paraiškas „Vaikai pirmiausia. Ukrainos ateities apsauga“ </t>
  </si>
  <si>
    <t>Paraiška surenka mažiau nei 40 balų. Paraiška pripažįstama netinkama finansuoti ir yra atmetama.</t>
  </si>
  <si>
    <t>Paraiška surenka 40 balų ir daugiau. Paraiška bus įtraukta į paraiškų eilę finansavimui suteikti.</t>
  </si>
  <si>
    <r>
      <rPr>
        <b/>
        <sz val="10"/>
        <color theme="1"/>
        <rFont val="Times New Roman"/>
        <family val="1"/>
      </rPr>
      <t>Ar pareiškėjas turi reikalingų veikloms įgyvendinti kompetencijų (gebėjimai atliepti tikslinės grupės poreikius)?</t>
    </r>
    <r>
      <rPr>
        <sz val="10"/>
        <color theme="1"/>
        <rFont val="Times New Roman"/>
        <family val="1"/>
        <charset val="186"/>
      </rPr>
      <t xml:space="preserve">
</t>
    </r>
    <r>
      <rPr>
        <i/>
        <sz val="10"/>
        <color theme="1"/>
        <rFont val="Times New Roman"/>
        <family val="1"/>
      </rPr>
      <t xml:space="preserve">Pareiškėjas nurodo aiškias ir pagrįstas veikloms būtinas kompetencijas, įrodytus gebėjimus atliepti tikslinės grupės poreikius– 5 balai.
Pareiškėjas nurodo aiškias veikloms įgyvendinti būtinas kompetencijas, gebėjimus atliepti tikslinės grupės poreikius, tačiau pateiktoje informacijoje yra neesminių netikslumų– 4 balai.
Pareiškėjas nurodo veikloms įgyvendinti turimas kompetencijas, gebėjimus atliepti tikslinės grupės poreikius, tačiau argumentacija paviršutiniška ir (ar) neišsami – 3 balai.
Pareiškėjas nurodo turimas kompetencijas, gebėjimus atliepti tikslinės grupės poreikius, tačiau įrodymai ir pagrindimas nepateikti – 2 balai.
Pareiškėjas iš dalies nurodo turimas kompetencijas, paviršutiniškai paminėti gebėjimai atliepti tikslinės grupės poreikius – 1 balas.
Pareiškėjas nenurodo, neturi reikalingų kompetencijų, nenurodo informacijos apie gebėjimus atliepti tikslinės grupės poreikius – 0 balų. </t>
    </r>
  </si>
  <si>
    <r>
      <rPr>
        <b/>
        <sz val="10"/>
        <color theme="1"/>
        <rFont val="Times New Roman"/>
        <family val="1"/>
      </rPr>
      <t xml:space="preserve">Ar pareiškėjas turi pakankamų vidinių pajėgumų? (įskaitant reikalingą personalą, įrangą ir gebėjimą valdyti projekto biudžetą) </t>
    </r>
    <r>
      <rPr>
        <sz val="10"/>
        <color theme="1"/>
        <rFont val="Times New Roman"/>
        <family val="1"/>
        <charset val="186"/>
      </rPr>
      <t xml:space="preserve">
</t>
    </r>
    <r>
      <rPr>
        <i/>
        <sz val="10"/>
        <color theme="1"/>
        <rFont val="Times New Roman"/>
        <family val="1"/>
      </rPr>
      <t>Pareiškėjo vidiniai pajėgumai įgyvendinti projekto veiklas yra aiškūs, projekto valdymo struktūra yra aiški, aiškios ir apibrėžtos projekto vykdymo komandos narių funkcijos, atsakomybės ir būtinumas įgyvendinant projektą, projekto vadovo gebėjimai yra aiškiai aprašyti, projekto vadovas turi panašių projektų ar veiklų įgyvendinimo patirties, nurodyta konkreti pareiškėjo turima įranga ir (ar) pateiktas aiškus įrangos poreikio nebuvimo pagrindimas– 5 balai. 
Pareiškėjo vidiniai pajėgumai įgyvendinti projekto veiklas yra aiškūs, projekto valdymo struktūra yra aiški, apibrėžtos projekto vykdymo komandos narių funkcijos, atsakomybės ir būtinumas įgyvendinant projektą, projekto vadovo gebėjimai yra aprašyti, projekto vadovas turi panašaus projekto įgyvendinimo patirties, nurodyta pareiškėjo turima įranga ir (ar) pateiktas įrangos poreikio nebuvimo pagrindimas, tačiau yra nežymių netikslumų, netrukdančių suprasti esmę – 4 balai. 
Pareiškėjo turimi pajėgumai reikalingi įgyvendinti projektą yra aiškūs iš dalies, daugiau nei pusės projekto komandos narių funkcijos ir atsakomybės yra aiškios, projekto vadovo gebėjimai yra iš dalies aiškūs, projekto vadovas turi kitų projektų įgyvendinimo patirties, pareiškėjo turima įranga ir (arba) pagrindimas dėl jos poreikio nebuvimo yra tik iš dalies aiškūs– 3 balai. 
Pareiškėjo turimi vidiniai pajėgumai, valdymo struktūra yra aiški iš dalies, pusės ar daugiau nei pusės projekto komandos narių funkcijos ir atsakomybė bei (ar) būtinumas yra neaiškus ir (ar) neapibrėžtas, projekto vadovo gebėjimai nedetalizuoti, projekto vadovas turi kito projekto įgyvendinimo patirties ir (arba) pareiškėjas nenurodo informacijos apie turimą įrangą ir (arba) jos poreikio nebuvimą – 2 balai. 
Pareiškėjo turimi vidiniai pajėgumai, valdymo struktūra aprašyta neaiškiai, nenurodytos konkrečios narių funkcijos, atsakomybė ir (arba) būtinumas  – 1 balas. 
Pareiškėjo turimi vidiniai pajėgumai, projekto valdymo struktūra neaprašyta, nenurodytos projekto įgyvendinimo komandos narių funkcijos ir jų būtinumas– 0 balų.</t>
    </r>
    <r>
      <rPr>
        <sz val="10"/>
        <color theme="1"/>
        <rFont val="Times New Roman"/>
        <family val="1"/>
        <charset val="186"/>
      </rPr>
      <t xml:space="preserve"> </t>
    </r>
  </si>
  <si>
    <r>
      <rPr>
        <b/>
        <sz val="10"/>
        <color theme="1"/>
        <rFont val="Times New Roman"/>
        <family val="1"/>
      </rPr>
      <t xml:space="preserve">Atitiktis. Ar siūlomas projektas atitinka Kvietimo tikslui ir uždaviniams? </t>
    </r>
    <r>
      <rPr>
        <sz val="10"/>
        <color theme="1"/>
        <rFont val="Times New Roman"/>
        <family val="1"/>
      </rPr>
      <t xml:space="preserve">
</t>
    </r>
    <r>
      <rPr>
        <i/>
        <sz val="10"/>
        <color theme="1"/>
        <rFont val="Times New Roman"/>
        <family val="1"/>
      </rPr>
      <t xml:space="preserve">Projekto paraiškoje aiškiai nurodyta ir pagrįsta, kaip Projektas atitinka Kvietimo tikslą ir veiklos kryptis: aiškiai nurodyta, kurioms kryptims ar krypčiai skirtas projektas; veiklos, rezultatai ir rodikliai tiesiogiai susiję su Kvietimo tikslu – 15 balų. 
Projekto paraiškoje aiškiai nurodyta ir pagrįsta, kad Projektas atitinka Kvietimo tikslą ir veiklos kryptis ar kryptį, nurodyta, kurioms kryptims ar krypčiai skirtas projektas; veiklos, rezultatai ir rodikliai tiesiogiai susiję su Kvietimo tikslu, tačiau yra neesminių neatitikimų – 11-14 balų. 
Projekto paraiškoje nurodyta Projekto atitiktis Kvietimo tikslui ir veiklos kryptims ar krypčiai: ryšys yra, tačiau ne visų veiklų ar rezultatų (mažiau nei pusės) prisidėjimas  prie Kvietimo tikslo įgyvendinimo aiškūs – 7-10 balai. 
Projekto paraiškoje nurodyta, kad Projektas atitinka Kvietimo tikslą ir veiklos kryptis ar krypčiai: tik dalis veiklų ir (ar) rezultatų (pusė ir ar daugiau) susijusi su Kvietimo tikslu, ryšys fragmentiškas arba paviršutiniškas – 4-6 balai. 
Projekto paraiškoje Projekto atitikimas Kvietimo tikslui ir veiklos kryptims ar krypčiai silpnas, veiklos tik iš dalies atitinka Kvietimo tikslą ir (ar) rezultatus –1-3 balai. 
Projekto paraiškoje projekto atitikimas Kvietimo tikslui ir veiklos kryptims nepaaiškintas, neatskleistos sprendžiamo problemos ir siektini rezultatai  – 0 balų. </t>
    </r>
  </si>
  <si>
    <r>
      <rPr>
        <b/>
        <sz val="10"/>
        <color theme="1"/>
        <rFont val="Times New Roman"/>
        <family val="1"/>
      </rPr>
      <t>Atitikimas konkretaus sektoriaus poreikiams (įskaitant sąveiką su kitomis iniciatyvomis ir dubliavimo vengimą)</t>
    </r>
    <r>
      <rPr>
        <sz val="10"/>
        <color theme="1"/>
        <rFont val="Times New Roman"/>
        <family val="1"/>
      </rPr>
      <t xml:space="preserve">
</t>
    </r>
    <r>
      <rPr>
        <i/>
        <sz val="10"/>
        <color theme="1"/>
        <rFont val="Times New Roman"/>
        <family val="1"/>
      </rPr>
      <t xml:space="preserve">Projekto paraiškoje aiškiai pagrįsti sektoriaus poreikiai (remiasi duomenimis/analize); aiškiai įvardyta ir suplanuota (jei aktualu) sąveika su kitomis iniciatyvomis ar valstybės institucijomis; veiklos nedubliuoja, o papildo esamas veiklas – 15 balų. 
Projekto paraiškoje aiškiai pagrįsti sektoriaus poreikiai (remiasi duomenimis/analize); sąveika (jei aktualu) su kitomis iniciatyvomis ar institucijomis numatyta, tačiau paraiškoje pateikiama informacija nepakankamai detalizuota, projektas nedubliuoja kitų veiklų– 10-14 balų. 
Projekto paraiškoje  atitiktis sektoriaus poreikiams nurodyta, tačiau pagrindimas nedetalus; sąveika su kitomis iniciatyvomis ar institucijomis neišsami ir (ar) nenurodyta, nors projektui aktuali; projekto veiklos nedubliuoja kitų veiklų, tačiau pateiktas pagrindimas neišsamus – 7-9 balai. 
Projekto paraiškoje nurodyta, kad projektas atitinka sektoriaus poreikiams, tačiau pagrindimas nepateiktas, sąveika su kitomis iniciatyvomis ar institucijomis apibrėžta abstrakčiai ir (ar) nenurodyta, nors projektui aktuali, veiklų dubliavimo išvengimas nenurodytas ir neaprašytas – 4-6 balai. 
Projekto atitiktis sektoriaus poreikiams neaprašyta konkrečiai, sąveika su kitomis iniciatyvomis ar institucijomis nepateikta, nors projektui aktuali, dalis veiklų (mažiau nei pusė) dubliuoja kitas veiklas– 1-3 balai. 
Projektas neatitinka sektoriaus poreikių, nėra pagrindimo; daugiau nei pusė veiklų aiškiai dubliuoja kitas iniciatyvas – 0 balų. </t>
    </r>
  </si>
  <si>
    <r>
      <rPr>
        <b/>
        <sz val="10"/>
        <color theme="1"/>
        <rFont val="Times New Roman"/>
        <family val="1"/>
      </rPr>
      <t>Ar paraiškoje pateikta spręstinų problemų analizė? Ar aišku kaip projektu bus siekiama jų sprendimo. Ar aiškiai apibrėžta tikslinė grupė (gali būti kelios grupės), tikslinė grupė atitinka projekto tikslą, siekiamus rezultatus?</t>
    </r>
    <r>
      <rPr>
        <sz val="10"/>
        <color theme="1"/>
        <rFont val="Times New Roman"/>
        <family val="1"/>
      </rPr>
      <t xml:space="preserve">
</t>
    </r>
    <r>
      <rPr>
        <i/>
        <sz val="10"/>
        <color theme="1"/>
        <rFont val="Times New Roman"/>
        <family val="1"/>
      </rPr>
      <t xml:space="preserve">Pateikta išsami ir duomenimis pagrįsta problemų analizė, numatytas detalus ir logiškas jų sprendimo būdas, tikslinė grupė (-ės) aiškiai apibrėžta (-os) ir atitinka Kvietimo tikslui ir Kvietimo gairių reikalavimams, susieta (-os) su projekto tikslu bei rezultatais – 5 balai. 
Pateikta išsami ir duomenimis pagrįsta problemų analizė, sprendimo būdas aiškus, bet kai kurios dalys išvystytos iš dalies, tikslinė grupė apibrėžta ir atitinka Kvietimo tikslą ir Kvietimo gairių reikalavimus, susieta (-os) su projekto tikslu bei rezultatais – 4 balai. 
Pateikta bendro pobūdžio analizė, tačiau ji neišsami ir nepagrįsta duomenimis, problemos sprendimo logika iš dalies aiški; tikslinė grupė esmės atitinka Kvietimo tikslą ir Kvietimo gairių reikalavimus, tačiau ryšys su rezultatais pagrįstas tik iš dalies – 3 balai. 
Problemų analizė paviršutiniška; sprendimo būdai nepagrįsti; tikslinė grupė nenurodyta ir (arba) neatitinka Kvietimo tikslo ir (arba) Kvietimo gairių reikalavimų, ryšys su projekto tikslu bei rezultatais nesusietas – 2 balai. 
Problemų analizė paviršutiniška, jos sprendimo būdas nenurodytas; tikslinė grupė neapibrėžta ir (ar) neatitinka Kvietimo tikslo ir (ar) Kvietimo gairių reikalavimų, nėra ryšio su projekto tikslu bei rezultatais  – 1 balas. 
Nepateikta, neatlikta problemų analizė; nenurodyta kaip projektas spręs problemas– 0 balų. </t>
    </r>
  </si>
  <si>
    <r>
      <rPr>
        <b/>
        <sz val="10"/>
        <color theme="1"/>
        <rFont val="Times New Roman"/>
        <family val="1"/>
      </rPr>
      <t xml:space="preserve">Loginės projekto struktūros matrica: Ar loginės struktūros forma yra išsami? Ar numatyti tinkami rodikliai rezultatams įvertinti? </t>
    </r>
    <r>
      <rPr>
        <sz val="10"/>
        <color theme="1"/>
        <rFont val="Times New Roman"/>
        <family val="1"/>
      </rPr>
      <t xml:space="preserve">
</t>
    </r>
    <r>
      <rPr>
        <i/>
        <sz val="10"/>
        <color theme="1"/>
        <rFont val="Times New Roman"/>
        <family val="1"/>
      </rPr>
      <t>Loginės struktūros matrica pilnai užpildyta ir nuosekli; aiškūs rodikliai; rodikliai konkretūs, išmatuojami, pasiekiami – 5 balai. 
Loginės struktūros matrica iš esmės išsami, turi nedidelių trūkumų; rodikliai daugiausiai tinkami, turi nedidelių trūkumų – 4 balai. 
Loginės struktūros matrica iš dalies išsami; ryšiai tarp elementų ne visur aiškūs; rodikliai pateikti, bet bendro pobūdžio arba ne visur išmatuojami ar pasiekiami – 3 balai. 
Loginės struktūros matrica fragmentiška; trūksta svarbių elementų; rodikliai netinkami arba sunkiai pamatuojami – 2 balai. 
Loginės struktūros matrica labai silpna; trūksta daugumos elementų, loginiai ryšiai neaiškūs; rodikliai beveik nepateikti arba netinkami – 1 balas. 
Loginės struktūros matrica neužpildyta arba netinkama; rodiklių nenurodyta – 0 balų.</t>
    </r>
  </si>
  <si>
    <r>
      <rPr>
        <b/>
        <sz val="10"/>
        <color theme="1"/>
        <rFont val="Times New Roman"/>
        <family val="1"/>
      </rPr>
      <t>Ar paraiškoje išlaikyta nuosekli vidinė projekto logika, kuomet numatomi rezultatai atitinka projekto tikslą ir uždavinius, yra projekto veiklų padarinys, projekto veiklos sudaro prielaidas įgyvendinti projekto uždavinius, o pastarieji – pasiekti nustatytą projekto tikslą ir atliepti tikslinės grupės poreikius?</t>
    </r>
    <r>
      <rPr>
        <sz val="10"/>
        <color theme="1"/>
        <rFont val="Times New Roman"/>
        <family val="1"/>
      </rPr>
      <t xml:space="preserve">
</t>
    </r>
    <r>
      <rPr>
        <i/>
        <sz val="10"/>
        <color theme="1"/>
        <rFont val="Times New Roman"/>
        <family val="1"/>
      </rPr>
      <t>Projekto tikslas aiškus, konkretus ir atitinkantis Kvietimo tikslą, paraiškoje išlaikyta nuosekli vidinė projekto logika, kuomet numatomi rezultatai atitinka projekto tikslą ir uždavinius, yra projekto veiklų padarinys, suplanuotos projekto veiklos sudaro prielaidas įgyvendinti projekto uždavinius, o pastarieji – pasiekti nustatytą projekto tikslą ar pasirinktos tikslinės grupės poreikius – 5 balai.
Projekto tikslas aiškus ir atitinkantis Kvietimo tikslą. Paraiškoje išlaikyta nuosekli vidinė projekto logika, kuomet projekto rezultatai atitinka išsikeltą tikslą ir uždavinius, yra projekto veiklų padarinys, suplanuotos projekto veiklos sudaro prielaidas įgyvendinti projekto uždavinius, o pastarieji – pasiekti nustatytą projekto tikslą, bet pateiktuose aprašymuose yra nežymių prieštarų ar neatitikčių, netrukdančių suprasti projekto logikos – 4 balai.
Projekto tikslas dera su Kvietimo tikslu. Paraiškoje išlaikyta nuosekli vidinė projekto logika, bet pateiktuose aprašymuose yra prieštarų ar neatitikčių, parodančių, kad ne visi rezultatai atitinka iškeltą tikslą ir (arba) uždavinius ir (arba) ne visi rezultatai yra projekto veiklų padarinys  – 3 balai.
Projekto tikslas abstraktus ir (arba) iš dalies dera su Kvietimo tikslu. Nuosekli vidinė projekto logika paraiškoje išlaikyta iš dalies, ne visos suplanuotos veiklos prisideda prie projekto uždavinių įgyvendinimo ir suplanuoto tikslo pasiekimo – 2 balas.
Projekto tikslas nepakankamai aiškus ir atitinkantis Kvietimo tikslą. Nuosekli vidinė projekto logika paraiškoje išlaikyta iš dalies, dauguma (daugiau nei pusė) suplanuotų veiklų neprisideda prie projekto uždavinių įgyvendinimo ir suplanuoto tikslo pasiekimo – 1 balas.
Vidinė projekto logika paraiškoje neišlaikyta, nėra ryšio tarp suplanuotų veiklų ir uždavinių, uždavinių ir projekto tikslo bei rezultato – 0 balų.</t>
    </r>
  </si>
  <si>
    <r>
      <rPr>
        <b/>
        <sz val="10"/>
        <color theme="1"/>
        <rFont val="Times New Roman"/>
        <family val="1"/>
      </rPr>
      <t>Pateiktas nuoseklus veiklų įgyvendinimo planas, atitinkantis nurodytas projekto veiklas</t>
    </r>
    <r>
      <rPr>
        <sz val="10"/>
        <color theme="1"/>
        <rFont val="Times New Roman"/>
        <family val="1"/>
      </rPr>
      <t xml:space="preserve">
</t>
    </r>
    <r>
      <rPr>
        <i/>
        <sz val="10"/>
        <color theme="1"/>
        <rFont val="Times New Roman"/>
        <family val="1"/>
      </rPr>
      <t>Pateiktas išsamus, detalus (pateikiamas projekto paraiškoje planuojamų veiklų detalumu) ir nuoseklus veiklų planas, visos paraiškoje nurodytos veiklos aiškiai suplanuotos laike, veikloms nurodytas įgyvendinti laikotarpis yra racionalus, planas yra realistiškas, užtikrinantis pakankamą laiką įgyvendinti projekto veiklas – 5 balai. 
Pateiktas išsamus, detalus ir nuoseklus veiklų planas, visos paraiškoje nurodytos veiklos suplanuotos laike, veikloms nurodytas įgyvendinti laikotarpis yra racionalus, planas yra realistiškas, užtikrinantis pakankamą laiką įgyvendinti projekto veiklas, tačiau yra neesminių neatitikimų, kurie netrukdo suprasti esmės – 4 balai. 
Veiklų planas nuoseklus ir (ar) detalus ir (ar) išsamus, nurodytos beveik visos (daugiau nei pusė) paraiškoje planuojamos veiklos, planas yra realistiškas, užtikrinantis pakankamą laiką įgyvendinti projekto veiklas – 3 balai. 
Veiklų planas iš dalies nuoseklus ir (ar) detalus ir (ar) išsamus, suplanuotos ne visos paraiškoje nurodytos veiklos (pusė ar mažiau), ne visų veiklų laikotarpis numatytas racionaliai – 2 balai. 
Veiklų planas nenuoseklus ir (ar) nedetalus, veiklos, turi esminių trūkumų, trukdančių įvertinti projekto laikotarpio racionalumą – 1 balas. 
Veiklų planas paviršutiniškas, nenuoseklus, nedetalus, numatytas įgyvendinimo laikotarpis nepagrįstas – 0 balų</t>
    </r>
    <r>
      <rPr>
        <sz val="10"/>
        <color theme="1"/>
        <rFont val="Times New Roman"/>
        <family val="1"/>
      </rPr>
      <t xml:space="preserve">. </t>
    </r>
  </si>
  <si>
    <r>
      <rPr>
        <b/>
        <sz val="10"/>
        <color rgb="FF000000"/>
        <rFont val="Times New Roman"/>
        <family val="1"/>
      </rPr>
      <t xml:space="preserve">Pateikta projekto sąmata yra nuosekli, atitinka projekto struktūrą ir planuojamas veiklas </t>
    </r>
    <r>
      <rPr>
        <sz val="10"/>
        <color rgb="FF000000"/>
        <rFont val="Times New Roman"/>
        <family val="1"/>
      </rPr>
      <t xml:space="preserve">
</t>
    </r>
    <r>
      <rPr>
        <i/>
        <sz val="10"/>
        <color rgb="FF000000"/>
        <rFont val="Times New Roman"/>
        <family val="1"/>
      </rPr>
      <t xml:space="preserve">
Projekto paraiškos sąmata parengta nuosekliai, sudaryta pagal projekto struktūrą, atitinka planuojamas veiklas ir jai keliamus reikalavimus (nustatytus Kvietimo gairėse ir sąmatos formoje), sąmatoje matomas aiškus ryšys tarp projekto veiklų, uždavinių ir planuojamų išlaidų – 5 balai.
Projekto paraiškos sąmata parengta nuosekliai, sudaryta pagal projekto struktūrą, planuojamas veiklas ir jai keliamus reikalavimus (nustatytus Kvietimo gairėse ir sąmatos formoje), sąmatoje matomas aiškus ryšys tarp projekto veiklų, uždavinių ir planuojamų išlaidų, tačiau yra netikslumų – 4 balai.
Projekto paraiškos sąmata parengta nuosekliai, sudaryta pagal projekto struktūrą, planuojamas veiklas ir jai keliamus reikalavimus (nustatytus Kvietimo gairėse ir sąmatos formoje), sąmatoje matomas aiškus ryšys tarp projekto veiklų, uždavinių ir planuojamų išlaidų, tačiau yra klaidų – 3 balai.
Projekto paraiškos sąmatoje projekto įgyvendinimo išlaidos suplanuotos nenuosekliai, iš dalies laikantis sąmatai keliamų reikalavimų (nustatytų Kvietimo gairėse ir sąmatos formoje). Nėra aiškaus ryšio tarp dalies išlaidų su projekto veiklomis ir uždaviniais, yra netikslumų – 2 balai.
Projekto paraiškos sąmatoje projekto įgyvendinimo išlaidos suplanuotos nenuosekliai, iš dalies laikantis sąmatai keliamų reikalavimų (nustatytų Kvietimo gairėse ir sąmatos formoje), yra klaidų. Nėra aiškaus ryšio tarp daugiau nei pusės išlaidų su projekto veiklomis ir uždaviniais arba tas ryšys nepagrįstas  – 1 balas.
Planuojamos išlaidos nesusietos arba siejamos tik iš dalies su projekto veiklomis ir uždaviniais, sąmata parengta nesilaikant keliamų reikalavimų (nustatytų Kvietimo gairėse ir sąmatos formoje) – 0 balų. </t>
    </r>
  </si>
  <si>
    <r>
      <rPr>
        <b/>
        <sz val="10"/>
        <color rgb="FF000000"/>
        <rFont val="Times New Roman"/>
        <family val="1"/>
      </rPr>
      <t>Projekto sąmatoje numatytos išlaidos veikloms įgyvendinti yra tinkamos finansuoti bei yra būtinos, tikslams ir rezultatams pasiekti</t>
    </r>
    <r>
      <rPr>
        <sz val="10"/>
        <color rgb="FF000000"/>
        <rFont val="Times New Roman"/>
        <family val="1"/>
      </rPr>
      <t xml:space="preserve">
</t>
    </r>
    <r>
      <rPr>
        <i/>
        <sz val="10"/>
        <color rgb="FF000000"/>
        <rFont val="Times New Roman"/>
        <family val="1"/>
      </rPr>
      <t xml:space="preserve">Projekto paraiškos sąmatoje numatytos išlaidos veikloms įgyvendinti yra tinkamos finansuoti (atitinka Kvietimo gairių reikalavimus), išlaikytas išlaidų kategorijos numatytas procentinis apribojimas (netiesioginės išlaidos neviršija 10 proc. tiesioginių išlaidų vertės), Projekto paraiškos sąmatoje suplanuotos projekto įgyvendinimo išlaidos yra būtinos planuojamam rezultatui pasiekti – 10 balų
Projekto paraiškos sąmatoje numatytos išlaidos veikloms įgyvendinti yra tinkamos finansuoti (atitinka Kvietimo gairių reikalavimus), išlaikytas išlaidų kategorijos numatytas procentinis apribojimas (netiesioginės išlaidos neviršija 10 proc. tiesioginių išlaidų vertės), Projekto paraiškos sąmatoje suplanuotos projekto įgyvendinimo išlaidos yra būtinos planuojamam rezultatui pasiekti, tačiau yra neatitikimų (mažiau nei 2 proc. visų projektui numatytų lėšų) – 9 balai.
Projekto paraiškos sąmatoje numatytos išlaidos veikloms įgyvendinti yra tinkamos finansuoti (atitinka Kvietimo gairių reikalavimus), išlaikytas išlaidų kategorijos numatytas procentinis apribojimas (netiesioginės išlaidos neviršija 10 proc. tiesioginių išlaidų vertės), Projekto paraiškos sąmatoje suplanuotos projekto įgyvendinimo išlaidos yra būtinos planuojamam rezultatui pasiekti, yra realios, bet yra neatitikčių ar prieštarų, kurios trukdo dalį lėšų (mažiau nei 5 proc. visų lėšų) susieti su rezultatais ar veiklomis ir nustatyti jų būtinumą – 7-8 balai.
Projekto paraiškos sąmatoje numatytos išlaidos veikloms įgyvendinti yra tinkamos finansuoti (atitinka Kvietimo gairių reikalavimus), bet neišlaikytas išlaidų kategorijai numatytas procentinis apribojimas (netiesioginės išlaidos viršija 10 proc. tiesioginių išlaidų vertės) ir (ar) Projekto paraiškos sąmatoje suplanuotos projekto įgyvendinimo išlaidos yra būtinos planuojamam rezultatui pasiekti, yra realios, bet yra neatitikčių ar prieštarų, kurios trukdo dalį lėšų (mažiau nei 10 proc. visų lėšų) susieti su rezultatais ar veiklomis ir nustatyti jų būtinumą – 5-6 balai.
Projekto paraiškos sąmatoje suplanuotos projekto įgyvendinimo išlaidos yra būtinos planuojamam rezultatui pasiekti, yra realios, bet yra neatitikčių ar prieštarų, kurios trukdo dalį lėšų (mažiau nei 25 proc. visų lėšų) susieti su rezultatais ar veiklomis ir nustatyti jų būtinumą – 3-4 balai.
Projekto sąmatoje numatytos išlaidos veikloms įgyvendinti yra iš dalies tinkamos finansuoti ir (ar) yra netikslumų, trukdančių įvertinti visas išlaidas (mažiau negu 50 proc. visų išlaidų) ir (ar) Projekto paraiškos sąmatoje suplanuotos projekto įgyvendinimo išlaidos yra būtinos planuojamam rezultatui pasiekti, yra realios, bet yra neatitikčių ar prieštarų, kurios trukdo dalį lėšų (mažiau nei 50 proc. visų lėšų) susieti su rezultatais ar veiklomis ir nustatyti jų būtinumą – 1-2 balai.
50  proc. ir daugiau sąmatoje nurodytų išlaidų netinkamos finansuoti ir (ar) yra netikslumų, trukdančių įvertinti visas išlaidas (neatitinka Kvietimo gairių) ir (ar) 50 proc. ir daugiau sąmatoje nurodytų išlaidų yra nebūtinos arba jų būtinumas nepagrįstas – 0 balų.
</t>
    </r>
    <r>
      <rPr>
        <sz val="10"/>
        <color rgb="FF000000"/>
        <rFont val="Times New Roman"/>
        <family val="1"/>
      </rPr>
      <t xml:space="preserve">
Projekto paraiškos vertinimo metu nustačius išlaidas, kurios nėra tinkamos finansuoti, jos yra atimamos iš bendros projekto lėšų sumos. Taip pat Projekto paraiškos vertinimo metu nustačius esant nepagrįstų (nebūtinų) išlaidų, jos atimamos iš bendros projekto lėšų sumos.</t>
    </r>
  </si>
  <si>
    <r>
      <t xml:space="preserve">Numatytos išlaidos atitinka ekonomiškumo principą, yra pagrįstos  
</t>
    </r>
    <r>
      <rPr>
        <i/>
        <sz val="10"/>
        <color rgb="FF000000"/>
        <rFont val="Times New Roman"/>
        <family val="1"/>
      </rPr>
      <t>Suteikiami 5 balai, kai paraiška atitinka visus žemiau išvardintus kriterijus (kai taikoma):
- pateikti kainas pagrindžiantys dokumentai nurodyti Kvietimo gairėse: ne mažiau kaip 3 komerciniai pasiūlymai (pateikti ne anksčiau kaip prieš 3 mėnesius iki paraiškų pateikimo termino dienos; tokiu atveju sąmatoje nurodomas 3 komercinių pasiūlymų kainos vidurkis), o kai numatoma perkamo objekto vertė yra ne daugiau nei arba lygi 15 000,00 Eur be PVM – bent 1 komercinis pasiūlymas, arba ekrano nuotraukos į ne mažiau kaip 3 interneto parduotuvių puslapius, kuriuose nurodyta prekės, paslaugos ar darbų kaina, arba pasirašytos prekių, paslaugų arba darbų sutarties arba sąskaitos faktūros, jei pirkimas įvykdytas žodžiu, kopija, jei prekių, paslaugų ar darbų sutartis yra sudaryta ne anksčiau kaip prieš 3 metus iki paraiškų pateikimo termino dienos, kai prekės, paslaugos ar darbai yra analogiškos pagal įvykdytus pareiškėjo pirkimus. Objektas išskaidytas sąmatoje pateikiamu detalumu.  
- kaina nurodyta tiksliai, pagal pateiktus komercinius pasiūlymus ar kitus pagrindžiančius dokumentus, apskaičiuota pagal komercinių pasiūlymų vidurkį (kai taikoma);
- komandiruočių, kelionių išlaidos neviršija apribojimų, nustatytų teisės aktuose;
- jeigu numatomos išlaidos darbo užmokesčiui (DU), tuomet pateikiama informacija apie įmonėje ar įstaigoje taikomus vidutinio DU įkainius (taikomus atitinkamai pozicijai), o DU išlaidos apskaičiuotos šiuos vidutinio DU įkainius (taikomus atitinkamai pozicijai) padauginus iš darbo trukmės. Jei pasirenkamas kitoks DU skaičiavimo būdas, pateikiamas aiškus pagrindimas. 
Jei su projekto paraiška pateikta ne visa išlaidas pagrindžianti informacija ir biudžete nurodant išlaidas yra skaičiavimo klaidų, viršijami išlaidoms taikomi normatyvai ar apribojimai, balas yra mažinamas taip (esant daugiau nei vienam trūkumui, balas suteikiamas pagal griežtesnį vertinimo aprašymą):
Suteikiami 4 balai, kai nustatomas bent vienas žemiau nurodytas trūkumas:
- pateikti kainas pagrindžiantys dokumentai nurodyti Kvietimo gairėse, tačiau  objektas kainas pagrindžiančiuose dokumentuose neišskaidytas sąmatoje pateikiamu detalumu ir (ar) yra nežymių trūkumų;
- kaina nurodyta tiksliai, pagal pateiktus komercinius pasiūlymus ir (ar) jų vidurkį, bet yra skaičiavimo netikslumų (iki 2 proc. paklaidos) (kai taikoma);
- komandiruočių, kelionių išlaidos neviršija apribojimų, nustatytų teisės aktuose (iki 2 proc. paklaidos);
- jeigu numatomos darbo užmokesčio (DU) išlaidos, pateiktuose kainos pagrindimuose yra smulkių skaičiavimo neatitikčių, kurios nedaro įtakos biudžeto pagrįstumui, sumos biudžete nurodytos neviršijant 2 proc. paklaidos.</t>
    </r>
  </si>
  <si>
    <t>Vertinama su paraiška pateikta informacija. CPVA gali prašyti pareiškėjo pateikti trūkstamus komercinius pasiūlymus ar argumentus, bet jie naudojami tik tinkamam ar netinkamam išlaidų dydžiui nustatyti (apskaičiuoti). Patikslinimo metu gauti komerciniai pasiūlymai, paaiškinimai, pagrindimai nedidina šio vertinimo kriterijaus balo.
Suma, viršijanti komercinių pasiūlymų vidurkį ir (ar) Kvietimo gairėse nustatytus apribojimus daugiau kaip 2 proc., pripažįstama netinkamomis finansuoti išlaidomis.</t>
  </si>
  <si>
    <r>
      <rPr>
        <b/>
        <sz val="12"/>
        <color theme="1"/>
        <rFont val="Times New Roman"/>
        <family val="1"/>
        <charset val="186"/>
      </rPr>
      <t xml:space="preserve">Rekomenduojama  finansuoti </t>
    </r>
    <r>
      <rPr>
        <sz val="10"/>
        <color theme="1"/>
        <rFont val="Times New Roman"/>
        <family val="1"/>
        <charset val="186"/>
      </rPr>
      <t xml:space="preserve">
</t>
    </r>
    <r>
      <rPr>
        <i/>
        <sz val="10"/>
        <color theme="1"/>
        <rFont val="Times New Roman"/>
        <family val="1"/>
        <charset val="186"/>
      </rPr>
      <t>(nurodyti tik toms projektų paraiškoms, kurios surenka pereinamąjį balą)</t>
    </r>
  </si>
  <si>
    <r>
      <rPr>
        <b/>
        <sz val="10"/>
        <color theme="1"/>
        <rFont val="Times New Roman"/>
        <family val="1"/>
      </rPr>
      <t>Ar pareiškėjas turi projektų įgyvendinimo patirties?</t>
    </r>
    <r>
      <rPr>
        <sz val="10"/>
        <color theme="1"/>
        <rFont val="Times New Roman"/>
        <family val="1"/>
      </rPr>
      <t xml:space="preserve">
</t>
    </r>
    <r>
      <rPr>
        <i/>
        <sz val="10"/>
        <color theme="1"/>
        <rFont val="Times New Roman"/>
        <family val="1"/>
      </rPr>
      <t>Pareiškėjas yra įgyvendinęs ir paraiškoje nurodęs 5 įgyvendintus panašius projektus per paskutinius 5 metus – 5 balai.
Pareiškėjas turi projektų įgyvendinimo patirties, yra įgyvendinęs bent 4 panašius projektus Kvietimo tikslui aktualiose srityse – 4 balai.
Pareiškėjas yra dalyvavęs projektuose, bet ne kaip pagrindinis vykdytojas ir (arba) turi projektų įgyvendinimo patirties, yra įgyvendinęs bent 3 panašius projektus Kvietimo tikslui aktualiose srityse – 3 balai.
Pareiškėjas turi  projektų įgyvendinimo patirties (bent 4 įgyvendintus projektus), tačiau neturi patirties įgyvendinant panašius projektus Kvietimo tikslui aktualiose srityse – 2 balai.
Pareiškėjas nurodo, kad patirties turi, tačiau ji neišsami ir (arba) nepaaiškinta kaip ši patirtis susijusi su panašiais projektais ir (ar) patirties turėjimas nurodytas deklaratyviai, nepagrindžiant  – 1 balas.
Pareiškėjas turi minimalią reikalaujamą patirtį (1 metus darbo su pažeidžiamomis visuomenės grupėmis patirties), kita turima patirtis nenurodyta/nėra – 0 balų.</t>
    </r>
  </si>
  <si>
    <t xml:space="preserve">Projekto rizikų vertinimas atliktas – nustatytos ir įvertintos visos galimos projekto rizikos (ne mažiau nei 3), aprašytos visų nurodytų rizikų valdymo priemonės, nurodyti už jų taikymą atsakingi asmenys – 5 balai. 
Projekto rizikų vertinimas atliktas – nustatytos ir įvertintos visos galimos projekto rizikos (ne mažiau nei 3), aprašytos visų nurodytų rizikų valdymo priemonės, nurodyti už jų taikymą atsakingi asmenys, tačiau yra neesminių netikslumų, neatitikčių – 4 balai. 
Rizikos iš esmės identifikuotos (ne mažiau nei 3), daliai jų nenurodyta aiškių ir (ar) pagrįstų valdymo priemonių ir (ar) nenurodyti už visų priemonių taikymą atsakingi asmenys  – 3 balai. 
Rizikos identifikuotos tik iš dalies (ne mažiau nei 2), valdymo priemonės bendro pobūdžio, nepakankamai pagrįstos – 2 balai.
Rizikos menkai identifikuotos (aprašyta tik 1 rizika), – 1 balas. 
Rizikos neidentifikuotos ir (arba) nepateiktos valdymo priemonės – 0 balų. </t>
  </si>
  <si>
    <r>
      <rPr>
        <b/>
        <sz val="10"/>
        <color theme="1"/>
        <rFont val="Times New Roman"/>
        <family val="1"/>
      </rPr>
      <t xml:space="preserve">Ar tikėtina, kad veikla užtikrins ilgalaikę naudą tikslinėms grupėms ir naudos gavėjams? </t>
    </r>
    <r>
      <rPr>
        <sz val="10"/>
        <color theme="1"/>
        <rFont val="Times New Roman"/>
        <family val="1"/>
      </rPr>
      <t xml:space="preserve">
</t>
    </r>
    <r>
      <rPr>
        <i/>
        <sz val="10"/>
        <color theme="1"/>
        <rFont val="Times New Roman"/>
        <family val="1"/>
      </rPr>
      <t xml:space="preserve">
Projekto paraiškoje aiškiai nurodyta kaip veikla užtikrins ilgalaikę naudą tikslinėms grupėms ir naudos gavėjams, pateikti aiškūs argumentai, numatyti konkretūs tęstinumo mechanizmai – 5 balai. 
Projekto paraiškoje nurodyta ir pagrįsta kaip veikla užtikrins ilgalaikę naudą tikslinėms grupėms ir naudos gavėjams numatyti konkretūs tęstinumo mechanizmai, tačiau yra nežymių neaiškumų, netikslumų – 4 balai.
Projekto paraiškoje nurodyta, kad veikla sukurs ilgalaikę naudą, tačiau pagrindimas neišsamus, poveikis aprašytas iš dalies, nepaaiškintas išsamiai ir (ar) numatyti tęstinumo mechanizmai, tačiau jie nekonkretūs– 3 balai. 
Projekto paraiškoje nurodyta, kad veikla sukurs ilgalaikę naudą, tačiau pagrindimas nepateiktas ir (ar) poveikis nepagrįstas, tęstinumo priemonės nenurodytos s ir (ar) nenumatyti tęstinumo mechanizmai – 2 balai. 
Projekto paraiškoje nurodyta kad veikla sukurs ilgalaikę naudą tačiau papildoma informacija ir (ar) argumentai nepateikti – 1 balas.
Nenumatyta kaip projektas gali sukurti ilgalaikę naudą – 0 balų. </t>
    </r>
    <r>
      <rPr>
        <sz val="10"/>
        <color theme="1"/>
        <rFont val="Times New Roman"/>
        <family val="1"/>
      </rPr>
      <t xml:space="preserve"> </t>
    </r>
  </si>
  <si>
    <r>
      <rPr>
        <b/>
        <sz val="10"/>
        <color theme="1"/>
        <rFont val="Times New Roman"/>
        <family val="1"/>
      </rPr>
      <t xml:space="preserve">Dauginamasis poveikis ir tvarumas. Ar tikėtina, kad projektas turės dauginamąjį poveikį, įskaitant galimybes projektą plėsti, dalintis gerosiomis praktikomis? Ar tikėtina, kad projekto poveikis ar veiklos tęsis pasibaigus finansavimui?
</t>
    </r>
    <r>
      <rPr>
        <i/>
        <sz val="10"/>
        <color theme="1"/>
        <rFont val="Times New Roman"/>
        <family val="1"/>
      </rPr>
      <t xml:space="preserve">
Numatytas aiškus dauginamasis poveikis bei aiškios plėtros galimybės, aktyvus ir pagrįstas gerųjų praktikų taikymas, jų tęstinumas, detaliai aprašytas veiklų ir rezultatų tęstinumas pasibaigus finansavimui – 5 balai. 
Numatytas dauginamasis poveikis bei plėtros galimybės, numatytas veiklų ir rezultatų bei gerųjų praktikų tęstinumas, tačiau yra nežymių netikslumų, neaiškumų – 4 balai. 
Dauginamasis poveikis numatytas iš dalies, plėtros galimybės numatytos iš dalies; nurodyta, kad veiklos bus tęsiamos, tačiau nenurodyta ir (ar) nepaaiškinta kokiomis priemonėmis – 3 balai. 
Plėtros galimybės aprašytos paviršutiniškai, gerųjų praktikų, veiklų tęstinumas minimas, tačiau nepaaiškinta, kas ir kaip jį užtikrins – 2 balai.
Gerųjų praktikų taikymo tęstinumas neaprašytas, veiklų tęstinumas minimas, tačiau pateiktas deklaratyviai – 1 balas. 
Dauginamasis poveikis nenumatytas, veiklų ir rezultatų, gerųjų praktikų tęstinumas neaprašytas – 0 balų.</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</si>
</sst>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Aptos Narrow"/>
      <family val="2"/>
      <charset val="186"/>
      <scheme val="minor"/>
    </font>
    <font>
      <b/>
      <sz val="10"/>
      <color rgb="FF000000"/>
      <name val="Times New Roman"/>
      <family val="1"/>
      <charset val="186"/>
    </font>
    <font>
      <b/>
      <sz val="10"/>
      <color theme="1"/>
      <name val="Times New Roman"/>
      <family val="1"/>
      <charset val="186"/>
    </font>
    <font>
      <i/>
      <sz val="10"/>
      <color rgb="FF000000"/>
      <name val="Times New Roman"/>
      <family val="1"/>
      <charset val="186"/>
    </font>
    <font>
      <sz val="10"/>
      <color theme="1"/>
      <name val="Times New Roman"/>
      <family val="1"/>
      <charset val="186"/>
    </font>
    <font>
      <i/>
      <sz val="10"/>
      <color theme="1"/>
      <name val="Times New Roman"/>
      <family val="1"/>
      <charset val="186"/>
    </font>
    <font>
      <sz val="11"/>
      <color theme="1"/>
      <name val="Times New Roman"/>
      <family val="1"/>
      <charset val="186"/>
    </font>
    <font>
      <b/>
      <sz val="11"/>
      <color theme="1"/>
      <name val="Times New Roman"/>
      <family val="1"/>
      <charset val="186"/>
    </font>
    <font>
      <b/>
      <i/>
      <sz val="10"/>
      <color theme="1"/>
      <name val="Times New Roman"/>
      <family val="1"/>
      <charset val="186"/>
    </font>
    <font>
      <b/>
      <sz val="12"/>
      <color theme="1"/>
      <name val="Times New Roman"/>
      <family val="1"/>
      <charset val="186"/>
    </font>
    <font>
      <sz val="12"/>
      <color theme="1"/>
      <name val="Times New Roman"/>
      <family val="1"/>
      <charset val="186"/>
    </font>
    <font>
      <i/>
      <sz val="11"/>
      <color theme="1"/>
      <name val="Aptos Narrow"/>
      <family val="2"/>
      <scheme val="minor"/>
    </font>
    <font>
      <b/>
      <sz val="14"/>
      <color theme="1"/>
      <name val="Aptos Narrow"/>
      <family val="2"/>
      <charset val="186"/>
      <scheme val="minor"/>
    </font>
    <font>
      <i/>
      <sz val="9"/>
      <color theme="1"/>
      <name val="Aptos Narrow"/>
      <family val="2"/>
      <charset val="186"/>
      <scheme val="minor"/>
    </font>
    <font>
      <i/>
      <sz val="8"/>
      <color theme="1"/>
      <name val="Aptos Narrow"/>
      <family val="2"/>
      <charset val="186"/>
      <scheme val="minor"/>
    </font>
    <font>
      <i/>
      <sz val="10"/>
      <color theme="1"/>
      <name val="Times New Roman"/>
      <family val="1"/>
    </font>
    <font>
      <sz val="10"/>
      <color theme="1"/>
      <name val="Times New Roman"/>
      <family val="1"/>
    </font>
    <font>
      <b/>
      <sz val="10"/>
      <color theme="1"/>
      <name val="Times New Roman"/>
      <family val="1"/>
    </font>
    <font>
      <b/>
      <sz val="11"/>
      <color theme="1"/>
      <name val="Aptos Narrow"/>
      <family val="2"/>
      <charset val="186"/>
      <scheme val="minor"/>
    </font>
    <font>
      <b/>
      <sz val="10"/>
      <color rgb="FF000000"/>
      <name val="Times New Roman"/>
      <family val="1"/>
    </font>
    <font>
      <sz val="10"/>
      <color rgb="FF000000"/>
      <name val="Times New Roman"/>
      <family val="1"/>
    </font>
    <font>
      <i/>
      <sz val="10"/>
      <color rgb="FF000000"/>
      <name val="Times New Roman"/>
      <family val="1"/>
    </font>
    <font>
      <sz val="11"/>
      <name val="Times New Roman"/>
      <family val="1"/>
      <charset val="186"/>
    </font>
  </fonts>
  <fills count="6">
    <fill>
      <patternFill patternType="none"/>
    </fill>
    <fill>
      <patternFill patternType="gray125"/>
    </fill>
    <fill>
      <patternFill patternType="solid">
        <fgColor rgb="FFD9D9D9"/>
        <bgColor indexed="64"/>
      </patternFill>
    </fill>
    <fill>
      <patternFill patternType="solid">
        <fgColor theme="0" tint="-0.34998626667073579"/>
        <bgColor indexed="64"/>
      </patternFill>
    </fill>
    <fill>
      <patternFill patternType="solid">
        <fgColor theme="0" tint="-0.14999847407452621"/>
        <bgColor indexed="64"/>
      </patternFill>
    </fill>
    <fill>
      <patternFill patternType="solid">
        <fgColor theme="0" tint="-0.249977111117893"/>
        <bgColor indexed="64"/>
      </patternFill>
    </fill>
  </fills>
  <borders count="30">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style="medium">
        <color indexed="64"/>
      </left>
      <right style="medium">
        <color indexed="64"/>
      </right>
      <top/>
      <bottom/>
      <diagonal/>
    </border>
  </borders>
  <cellStyleXfs count="1">
    <xf numFmtId="0" fontId="0" fillId="0" borderId="0"/>
  </cellStyleXfs>
  <cellXfs count="128">
    <xf numFmtId="0" fontId="0" fillId="0" borderId="0" xfId="0"/>
    <xf numFmtId="0" fontId="1" fillId="2" borderId="4" xfId="0" applyFont="1" applyFill="1" applyBorder="1" applyAlignment="1">
      <alignment horizontal="center" vertical="top" wrapText="1"/>
    </xf>
    <xf numFmtId="0" fontId="1" fillId="2" borderId="2" xfId="0" applyFont="1" applyFill="1" applyBorder="1" applyAlignment="1">
      <alignment horizontal="center" vertical="top" wrapText="1"/>
    </xf>
    <xf numFmtId="0" fontId="6" fillId="0" borderId="0" xfId="0" applyFont="1" applyAlignment="1">
      <alignment horizontal="left" vertical="top"/>
    </xf>
    <xf numFmtId="0" fontId="4" fillId="0" borderId="0" xfId="0" applyFont="1" applyAlignment="1">
      <alignment horizontal="left" vertical="top"/>
    </xf>
    <xf numFmtId="0" fontId="2" fillId="0" borderId="0" xfId="0" applyFont="1" applyAlignment="1">
      <alignment horizontal="left" vertical="top"/>
    </xf>
    <xf numFmtId="0" fontId="4" fillId="0" borderId="0" xfId="0" applyFont="1" applyAlignment="1">
      <alignment horizontal="center" vertical="top"/>
    </xf>
    <xf numFmtId="0" fontId="1" fillId="2" borderId="4" xfId="0" applyFont="1" applyFill="1" applyBorder="1" applyAlignment="1">
      <alignment horizontal="left" vertical="top" wrapText="1"/>
    </xf>
    <xf numFmtId="0" fontId="4" fillId="3" borderId="6" xfId="0" applyFont="1" applyFill="1" applyBorder="1" applyAlignment="1">
      <alignment horizontal="center" vertical="top"/>
    </xf>
    <xf numFmtId="0" fontId="2" fillId="3" borderId="6" xfId="0" applyFont="1" applyFill="1" applyBorder="1" applyAlignment="1">
      <alignment horizontal="center" vertical="top"/>
    </xf>
    <xf numFmtId="0" fontId="4" fillId="0" borderId="8" xfId="0" applyFont="1" applyBorder="1" applyAlignment="1">
      <alignment horizontal="center" vertical="top"/>
    </xf>
    <xf numFmtId="0" fontId="4" fillId="0" borderId="9" xfId="0" applyFont="1" applyBorder="1" applyAlignment="1">
      <alignment horizontal="center" vertical="top"/>
    </xf>
    <xf numFmtId="0" fontId="4" fillId="0" borderId="10" xfId="0" applyFont="1" applyBorder="1" applyAlignment="1">
      <alignment horizontal="center" vertical="top"/>
    </xf>
    <xf numFmtId="0" fontId="4" fillId="0" borderId="11" xfId="0" applyFont="1" applyBorder="1" applyAlignment="1">
      <alignment horizontal="left" vertical="top"/>
    </xf>
    <xf numFmtId="0" fontId="4" fillId="0" borderId="12" xfId="0" applyFont="1" applyBorder="1" applyAlignment="1">
      <alignment horizontal="center" vertical="top"/>
    </xf>
    <xf numFmtId="0" fontId="4" fillId="0" borderId="13" xfId="0" applyFont="1" applyBorder="1" applyAlignment="1">
      <alignment horizontal="left" vertical="top"/>
    </xf>
    <xf numFmtId="0" fontId="4" fillId="3" borderId="1" xfId="0" applyFont="1" applyFill="1" applyBorder="1" applyAlignment="1">
      <alignment horizontal="left" vertical="top"/>
    </xf>
    <xf numFmtId="2" fontId="4" fillId="0" borderId="10" xfId="0" applyNumberFormat="1" applyFont="1" applyBorder="1" applyAlignment="1">
      <alignment horizontal="center" vertical="top"/>
    </xf>
    <xf numFmtId="0" fontId="9" fillId="0" borderId="0" xfId="0" applyFont="1" applyAlignment="1">
      <alignment horizontal="center" vertical="center"/>
    </xf>
    <xf numFmtId="2" fontId="2" fillId="3" borderId="7" xfId="0" applyNumberFormat="1" applyFont="1" applyFill="1" applyBorder="1" applyAlignment="1">
      <alignment horizontal="center" vertical="top"/>
    </xf>
    <xf numFmtId="0" fontId="4" fillId="0" borderId="0" xfId="0" applyFont="1" applyAlignment="1">
      <alignment horizontal="center" vertical="top"/>
      <extLst>
        <ext xmlns:xfpb="http://schemas.microsoft.com/office/spreadsheetml/2022/featurepropertybag" uri="{C7286773-470A-42A8-94C5-96B5CB345126}">
          <xfpb:xfComplement i="0"/>
        </ext>
      </extLst>
    </xf>
    <xf numFmtId="0" fontId="7" fillId="0" borderId="0" xfId="0" applyFont="1" applyAlignment="1">
      <alignment horizontal="left" vertical="top"/>
    </xf>
    <xf numFmtId="0" fontId="4" fillId="0" borderId="15" xfId="0" applyFont="1" applyBorder="1" applyAlignment="1">
      <alignment horizontal="center" vertical="top"/>
    </xf>
    <xf numFmtId="0" fontId="5" fillId="4" borderId="8" xfId="0" applyFont="1" applyFill="1" applyBorder="1" applyAlignment="1">
      <alignment horizontal="left" vertical="top"/>
    </xf>
    <xf numFmtId="0" fontId="5" fillId="4" borderId="8" xfId="0" applyFont="1" applyFill="1" applyBorder="1" applyAlignment="1">
      <alignment horizontal="center" vertical="top" wrapText="1"/>
    </xf>
    <xf numFmtId="0" fontId="5" fillId="4" borderId="8" xfId="0" applyFont="1" applyFill="1" applyBorder="1" applyAlignment="1">
      <alignment horizontal="center" vertical="top"/>
    </xf>
    <xf numFmtId="2" fontId="5" fillId="4" borderId="8" xfId="0" applyNumberFormat="1" applyFont="1" applyFill="1" applyBorder="1" applyAlignment="1">
      <alignment horizontal="center" vertical="top"/>
    </xf>
    <xf numFmtId="0" fontId="8" fillId="4" borderId="18" xfId="0" applyFont="1" applyFill="1" applyBorder="1" applyAlignment="1">
      <alignment horizontal="left" vertical="top"/>
    </xf>
    <xf numFmtId="0" fontId="8" fillId="4" borderId="19" xfId="0" applyFont="1" applyFill="1" applyBorder="1" applyAlignment="1">
      <alignment horizontal="left" vertical="top"/>
    </xf>
    <xf numFmtId="0" fontId="5" fillId="4" borderId="19" xfId="0" applyFont="1" applyFill="1" applyBorder="1" applyAlignment="1">
      <alignment horizontal="center" vertical="top"/>
    </xf>
    <xf numFmtId="0" fontId="4" fillId="4" borderId="20" xfId="0" applyFont="1" applyFill="1" applyBorder="1" applyAlignment="1">
      <alignment horizontal="left" vertical="top"/>
    </xf>
    <xf numFmtId="0" fontId="4" fillId="4" borderId="21" xfId="0" applyFont="1" applyFill="1" applyBorder="1" applyAlignment="1">
      <alignment horizontal="left" vertical="top"/>
    </xf>
    <xf numFmtId="0" fontId="5" fillId="4" borderId="21" xfId="0" quotePrefix="1" applyFont="1" applyFill="1" applyBorder="1" applyAlignment="1">
      <alignment horizontal="left" vertical="top"/>
    </xf>
    <xf numFmtId="0" fontId="4" fillId="4" borderId="23" xfId="0" applyFont="1" applyFill="1" applyBorder="1" applyAlignment="1">
      <alignment horizontal="left" vertical="top"/>
    </xf>
    <xf numFmtId="0" fontId="5" fillId="4" borderId="23" xfId="0" applyFont="1" applyFill="1" applyBorder="1" applyAlignment="1">
      <alignment horizontal="center" vertical="top"/>
    </xf>
    <xf numFmtId="0" fontId="4" fillId="4" borderId="24" xfId="0" applyFont="1" applyFill="1" applyBorder="1" applyAlignment="1">
      <alignment horizontal="left" vertical="top"/>
    </xf>
    <xf numFmtId="0" fontId="4" fillId="4" borderId="0" xfId="0" applyFont="1" applyFill="1" applyAlignment="1">
      <alignment horizontal="left" vertical="top"/>
    </xf>
    <xf numFmtId="0" fontId="5" fillId="4" borderId="0" xfId="0" applyFont="1" applyFill="1" applyAlignment="1">
      <alignment horizontal="center" vertical="top"/>
    </xf>
    <xf numFmtId="0" fontId="5" fillId="0" borderId="0" xfId="0" applyFont="1" applyAlignment="1">
      <alignment horizontal="center" vertical="top"/>
    </xf>
    <xf numFmtId="2" fontId="5" fillId="0" borderId="0" xfId="0" applyNumberFormat="1" applyFont="1" applyAlignment="1">
      <alignment horizontal="center" vertical="top"/>
    </xf>
    <xf numFmtId="0" fontId="9" fillId="3" borderId="25" xfId="0" applyFont="1" applyFill="1" applyBorder="1" applyAlignment="1">
      <alignment horizontal="left" vertical="top"/>
    </xf>
    <xf numFmtId="0" fontId="6" fillId="3" borderId="27" xfId="0" applyFont="1" applyFill="1" applyBorder="1" applyAlignment="1">
      <alignment horizontal="left" vertical="top"/>
    </xf>
    <xf numFmtId="0" fontId="5" fillId="0" borderId="0" xfId="0" applyFont="1" applyAlignment="1">
      <alignment horizontal="left" vertical="top"/>
    </xf>
    <xf numFmtId="0" fontId="4" fillId="4" borderId="28" xfId="0" applyFont="1" applyFill="1" applyBorder="1" applyAlignment="1">
      <alignment horizontal="center" vertical="top"/>
    </xf>
    <xf numFmtId="2" fontId="5" fillId="4" borderId="23" xfId="0" applyNumberFormat="1" applyFont="1" applyFill="1" applyBorder="1" applyAlignment="1">
      <alignment horizontal="center" vertical="top"/>
    </xf>
    <xf numFmtId="0" fontId="11" fillId="0" borderId="0" xfId="0" applyFont="1"/>
    <xf numFmtId="1" fontId="5" fillId="4" borderId="22" xfId="0" applyNumberFormat="1" applyFont="1" applyFill="1" applyBorder="1" applyAlignment="1">
      <alignment horizontal="right" vertical="top"/>
    </xf>
    <xf numFmtId="0" fontId="0" fillId="4" borderId="8" xfId="0" applyFill="1" applyBorder="1" applyAlignment="1">
      <alignment horizontal="center" vertical="center" wrapText="1"/>
    </xf>
    <xf numFmtId="0" fontId="0" fillId="0" borderId="8" xfId="0" applyBorder="1" applyAlignment="1">
      <alignment horizontal="center" vertical="center" wrapText="1"/>
    </xf>
    <xf numFmtId="0" fontId="0" fillId="4" borderId="8" xfId="0" applyFill="1" applyBorder="1" applyAlignment="1">
      <alignment horizontal="center" vertical="center"/>
    </xf>
    <xf numFmtId="0" fontId="12" fillId="0" borderId="8" xfId="0" applyFont="1" applyBorder="1" applyAlignment="1">
      <alignment horizontal="center" vertical="center"/>
    </xf>
    <xf numFmtId="0" fontId="13" fillId="4" borderId="8" xfId="0" applyFont="1" applyFill="1" applyBorder="1" applyAlignment="1">
      <alignment horizontal="center" vertical="center"/>
    </xf>
    <xf numFmtId="0" fontId="13" fillId="0" borderId="8" xfId="0" applyFont="1" applyBorder="1" applyAlignment="1">
      <alignment horizontal="center" vertical="center"/>
    </xf>
    <xf numFmtId="0" fontId="14" fillId="0" borderId="8" xfId="0" applyFont="1" applyBorder="1" applyAlignment="1">
      <alignment horizontal="center" vertical="center"/>
    </xf>
    <xf numFmtId="0" fontId="14" fillId="4" borderId="8" xfId="0" applyFont="1" applyFill="1" applyBorder="1" applyAlignment="1">
      <alignment horizontal="center" vertical="center"/>
    </xf>
    <xf numFmtId="0" fontId="14" fillId="4" borderId="14" xfId="0" applyFont="1" applyFill="1" applyBorder="1" applyAlignment="1">
      <alignment horizontal="center" vertical="center"/>
    </xf>
    <xf numFmtId="0" fontId="0" fillId="0" borderId="14" xfId="0" applyBorder="1" applyAlignment="1">
      <alignment horizontal="center" vertical="center"/>
    </xf>
    <xf numFmtId="0" fontId="0" fillId="0" borderId="8" xfId="0" applyBorder="1" applyAlignment="1">
      <alignment horizontal="center" vertical="center"/>
    </xf>
    <xf numFmtId="0" fontId="0" fillId="0" borderId="0" xfId="0" applyAlignment="1">
      <alignment horizontal="center" vertical="center"/>
    </xf>
    <xf numFmtId="0" fontId="12" fillId="0" borderId="0" xfId="0" applyFont="1" applyAlignment="1">
      <alignment horizontal="center" vertical="center"/>
    </xf>
    <xf numFmtId="1" fontId="14" fillId="0" borderId="8" xfId="0" applyNumberFormat="1" applyFont="1" applyBorder="1" applyAlignment="1">
      <alignment horizontal="center" vertical="center"/>
    </xf>
    <xf numFmtId="1" fontId="14" fillId="4" borderId="8" xfId="0" applyNumberFormat="1" applyFont="1" applyFill="1" applyBorder="1" applyAlignment="1">
      <alignment horizontal="center" vertical="center"/>
    </xf>
    <xf numFmtId="2" fontId="10" fillId="0" borderId="8" xfId="0" applyNumberFormat="1" applyFont="1" applyBorder="1" applyAlignment="1">
      <alignment horizontal="center" vertical="top"/>
    </xf>
    <xf numFmtId="0" fontId="9" fillId="3" borderId="8" xfId="0" applyFont="1" applyFill="1" applyBorder="1" applyAlignment="1">
      <alignment horizontal="center" vertical="top" wrapText="1"/>
    </xf>
    <xf numFmtId="0" fontId="2" fillId="3" borderId="3" xfId="0" applyFont="1" applyFill="1" applyBorder="1" applyAlignment="1">
      <alignment horizontal="left" vertical="top"/>
    </xf>
    <xf numFmtId="0" fontId="16" fillId="0" borderId="10" xfId="0" applyFont="1" applyBorder="1" applyAlignment="1">
      <alignment horizontal="left" vertical="top" wrapText="1"/>
    </xf>
    <xf numFmtId="0" fontId="0" fillId="5" borderId="0" xfId="0" applyFill="1"/>
    <xf numFmtId="0" fontId="2" fillId="5" borderId="5" xfId="0" applyFont="1" applyFill="1" applyBorder="1" applyAlignment="1">
      <alignment horizontal="center" vertical="top"/>
    </xf>
    <xf numFmtId="0" fontId="1" fillId="5" borderId="4" xfId="0" applyFont="1" applyFill="1" applyBorder="1" applyAlignment="1">
      <alignment horizontal="center" vertical="top" wrapText="1"/>
    </xf>
    <xf numFmtId="2" fontId="2" fillId="5" borderId="4" xfId="0" applyNumberFormat="1" applyFont="1" applyFill="1" applyBorder="1" applyAlignment="1">
      <alignment horizontal="center" vertical="top" wrapText="1"/>
    </xf>
    <xf numFmtId="0" fontId="2" fillId="5" borderId="4" xfId="0" applyFont="1" applyFill="1" applyBorder="1" applyAlignment="1">
      <alignment horizontal="left" vertical="top" wrapText="1"/>
    </xf>
    <xf numFmtId="0" fontId="4" fillId="0" borderId="8" xfId="0" applyFont="1" applyBorder="1" applyAlignment="1">
      <alignment horizontal="center" vertical="top" wrapText="1"/>
    </xf>
    <xf numFmtId="0" fontId="4" fillId="0" borderId="17" xfId="0" applyFont="1" applyBorder="1" applyAlignment="1">
      <alignment horizontal="left" vertical="top" wrapText="1"/>
    </xf>
    <xf numFmtId="0" fontId="0" fillId="0" borderId="0" xfId="0" applyAlignment="1">
      <alignment wrapText="1"/>
    </xf>
    <xf numFmtId="0" fontId="16" fillId="0" borderId="8" xfId="0" applyFont="1" applyBorder="1" applyAlignment="1">
      <alignment horizontal="left" vertical="top" wrapText="1"/>
    </xf>
    <xf numFmtId="0" fontId="4" fillId="0" borderId="16" xfId="0" applyFont="1" applyBorder="1" applyAlignment="1">
      <alignment horizontal="center" vertical="top" wrapText="1"/>
    </xf>
    <xf numFmtId="0" fontId="4" fillId="0" borderId="14" xfId="0" applyFont="1" applyBorder="1" applyAlignment="1">
      <alignment horizontal="center" vertical="top" wrapText="1"/>
    </xf>
    <xf numFmtId="0" fontId="16" fillId="0" borderId="16" xfId="0" applyFont="1" applyBorder="1" applyAlignment="1">
      <alignment horizontal="left" vertical="top" wrapText="1"/>
    </xf>
    <xf numFmtId="0" fontId="16" fillId="0" borderId="14" xfId="0" applyFont="1" applyBorder="1" applyAlignment="1">
      <alignment horizontal="left" vertical="top" wrapText="1"/>
    </xf>
    <xf numFmtId="0" fontId="2" fillId="5" borderId="27" xfId="0" applyFont="1" applyFill="1" applyBorder="1" applyAlignment="1">
      <alignment horizontal="center" vertical="top" wrapText="1"/>
    </xf>
    <xf numFmtId="0" fontId="2" fillId="5" borderId="26" xfId="0" applyFont="1" applyFill="1" applyBorder="1" applyAlignment="1">
      <alignment horizontal="left" vertical="top" wrapText="1"/>
    </xf>
    <xf numFmtId="0" fontId="2" fillId="5" borderId="26" xfId="0" applyFont="1" applyFill="1" applyBorder="1" applyAlignment="1">
      <alignment horizontal="center" vertical="top" wrapText="1"/>
    </xf>
    <xf numFmtId="0" fontId="2" fillId="5" borderId="17" xfId="0" applyFont="1" applyFill="1" applyBorder="1" applyAlignment="1">
      <alignment horizontal="left" vertical="top" wrapText="1"/>
    </xf>
    <xf numFmtId="0" fontId="18" fillId="5" borderId="0" xfId="0" applyFont="1" applyFill="1" applyAlignment="1">
      <alignment wrapText="1"/>
    </xf>
    <xf numFmtId="0" fontId="2" fillId="5" borderId="19" xfId="0" applyFont="1" applyFill="1" applyBorder="1" applyAlignment="1">
      <alignment horizontal="center" vertical="top" wrapText="1"/>
    </xf>
    <xf numFmtId="0" fontId="2" fillId="5" borderId="20" xfId="0" applyFont="1" applyFill="1" applyBorder="1" applyAlignment="1">
      <alignment horizontal="center" vertical="top" wrapText="1"/>
    </xf>
    <xf numFmtId="0" fontId="0" fillId="0" borderId="0" xfId="0" applyAlignment="1">
      <alignment horizontal="left" vertical="top"/>
    </xf>
    <xf numFmtId="0" fontId="9" fillId="0" borderId="0" xfId="0" applyFont="1" applyAlignment="1">
      <alignment horizontal="left" vertical="top"/>
    </xf>
    <xf numFmtId="0" fontId="1" fillId="2" borderId="2" xfId="0" applyFont="1" applyFill="1" applyBorder="1" applyAlignment="1">
      <alignment horizontal="left" vertical="top" wrapText="1"/>
    </xf>
    <xf numFmtId="0" fontId="1" fillId="5" borderId="4" xfId="0" applyFont="1" applyFill="1" applyBorder="1" applyAlignment="1">
      <alignment horizontal="left" vertical="top" wrapText="1"/>
    </xf>
    <xf numFmtId="0" fontId="1" fillId="5" borderId="29" xfId="0" applyFont="1" applyFill="1" applyBorder="1" applyAlignment="1">
      <alignment horizontal="left" vertical="top" wrapText="1"/>
    </xf>
    <xf numFmtId="0" fontId="20" fillId="0" borderId="8" xfId="0" applyFont="1" applyBorder="1" applyAlignment="1">
      <alignment horizontal="left" vertical="top" wrapText="1"/>
    </xf>
    <xf numFmtId="0" fontId="19" fillId="0" borderId="8" xfId="0" applyFont="1" applyBorder="1" applyAlignment="1">
      <alignment horizontal="left" vertical="top" wrapText="1"/>
    </xf>
    <xf numFmtId="0" fontId="15" fillId="0" borderId="0" xfId="0" applyFont="1" applyAlignment="1">
      <alignment horizontal="left" vertical="top" wrapText="1"/>
    </xf>
    <xf numFmtId="0" fontId="15" fillId="0" borderId="8" xfId="0" applyFont="1" applyBorder="1" applyAlignment="1">
      <alignment horizontal="left" vertical="top" wrapText="1"/>
    </xf>
    <xf numFmtId="0" fontId="15" fillId="0" borderId="14" xfId="0" applyFont="1" applyBorder="1" applyAlignment="1">
      <alignment horizontal="left" vertical="top" wrapText="1"/>
    </xf>
    <xf numFmtId="0" fontId="2" fillId="5" borderId="27" xfId="0" applyFont="1" applyFill="1" applyBorder="1" applyAlignment="1">
      <alignment horizontal="center" vertical="top"/>
    </xf>
    <xf numFmtId="0" fontId="2" fillId="5" borderId="26" xfId="0" applyFont="1" applyFill="1" applyBorder="1" applyAlignment="1">
      <alignment horizontal="center" vertical="top"/>
    </xf>
    <xf numFmtId="0" fontId="2" fillId="5" borderId="13" xfId="0" applyFont="1" applyFill="1" applyBorder="1" applyAlignment="1">
      <alignment horizontal="left" vertical="top"/>
    </xf>
    <xf numFmtId="0" fontId="18" fillId="5" borderId="0" xfId="0" applyFont="1" applyFill="1"/>
    <xf numFmtId="2" fontId="4" fillId="0" borderId="8" xfId="0" applyNumberFormat="1" applyFont="1" applyBorder="1" applyAlignment="1">
      <alignment horizontal="center" vertical="top"/>
    </xf>
    <xf numFmtId="2" fontId="2" fillId="5" borderId="8" xfId="0" applyNumberFormat="1" applyFont="1" applyFill="1" applyBorder="1" applyAlignment="1">
      <alignment horizontal="center" vertical="top"/>
    </xf>
    <xf numFmtId="2" fontId="4" fillId="0" borderId="8" xfId="0" applyNumberFormat="1" applyFont="1" applyBorder="1" applyAlignment="1" applyProtection="1">
      <alignment horizontal="center" vertical="top" wrapText="1"/>
      <protection locked="0"/>
    </xf>
    <xf numFmtId="2" fontId="4" fillId="0" borderId="8" xfId="0" applyNumberFormat="1" applyFont="1" applyBorder="1" applyAlignment="1">
      <alignment horizontal="center" vertical="top" wrapText="1"/>
    </xf>
    <xf numFmtId="2" fontId="2" fillId="5" borderId="8" xfId="0" applyNumberFormat="1" applyFont="1" applyFill="1" applyBorder="1" applyAlignment="1">
      <alignment horizontal="center" vertical="top" wrapText="1"/>
    </xf>
    <xf numFmtId="0" fontId="0" fillId="0" borderId="0" xfId="0" applyAlignment="1">
      <alignment horizontal="left" vertical="top" wrapText="1"/>
    </xf>
    <xf numFmtId="0" fontId="18" fillId="5" borderId="0" xfId="0" applyFont="1" applyFill="1" applyAlignment="1">
      <alignment horizontal="left" vertical="top" wrapText="1"/>
    </xf>
    <xf numFmtId="0" fontId="22" fillId="0" borderId="0" xfId="0" applyFont="1" applyAlignment="1">
      <alignment horizontal="left" vertical="top"/>
    </xf>
    <xf numFmtId="0" fontId="9" fillId="0" borderId="0" xfId="0" applyFont="1" applyAlignment="1">
      <alignment horizontal="center" vertical="top"/>
    </xf>
    <xf numFmtId="0" fontId="4" fillId="0" borderId="0" xfId="0" applyFont="1" applyAlignment="1">
      <alignment horizontal="right" vertical="top"/>
    </xf>
    <xf numFmtId="0" fontId="4" fillId="3" borderId="8" xfId="0" applyFont="1" applyFill="1" applyBorder="1" applyAlignment="1">
      <alignment horizontal="center" vertical="top" wrapText="1"/>
    </xf>
    <xf numFmtId="2" fontId="10" fillId="0" borderId="8" xfId="0" applyNumberFormat="1" applyFont="1" applyBorder="1" applyAlignment="1">
      <alignment horizontal="center" vertical="top"/>
    </xf>
    <xf numFmtId="0" fontId="10" fillId="0" borderId="23" xfId="0" applyFont="1" applyBorder="1" applyAlignment="1">
      <alignment horizontal="center" vertical="top"/>
    </xf>
    <xf numFmtId="0" fontId="2" fillId="3" borderId="6" xfId="0" applyFont="1" applyFill="1" applyBorder="1" applyAlignment="1">
      <alignment horizontal="left" vertical="top"/>
    </xf>
    <xf numFmtId="0" fontId="2" fillId="3" borderId="3" xfId="0" applyFont="1" applyFill="1" applyBorder="1" applyAlignment="1">
      <alignment horizontal="left" vertical="top"/>
    </xf>
    <xf numFmtId="0" fontId="9" fillId="3" borderId="8" xfId="0" applyFont="1" applyFill="1" applyBorder="1" applyAlignment="1">
      <alignment horizontal="left" vertical="top"/>
    </xf>
    <xf numFmtId="0" fontId="4" fillId="3" borderId="8" xfId="0" applyFont="1" applyFill="1" applyBorder="1" applyAlignment="1">
      <alignment horizontal="center" vertical="top"/>
    </xf>
    <xf numFmtId="0" fontId="4" fillId="0" borderId="25" xfId="0" applyFont="1" applyBorder="1" applyAlignment="1">
      <alignment horizontal="left" vertical="top" wrapText="1"/>
    </xf>
    <xf numFmtId="0" fontId="4" fillId="0" borderId="27" xfId="0" applyFont="1" applyBorder="1" applyAlignment="1">
      <alignment horizontal="left" vertical="top" wrapText="1"/>
    </xf>
    <xf numFmtId="0" fontId="4" fillId="0" borderId="26" xfId="0" applyFont="1" applyBorder="1" applyAlignment="1">
      <alignment horizontal="left" vertical="top" wrapText="1"/>
    </xf>
    <xf numFmtId="2" fontId="9" fillId="0" borderId="25" xfId="0" applyNumberFormat="1" applyFont="1" applyBorder="1" applyAlignment="1">
      <alignment horizontal="left" vertical="top"/>
    </xf>
    <xf numFmtId="2" fontId="9" fillId="0" borderId="27" xfId="0" applyNumberFormat="1" applyFont="1" applyBorder="1" applyAlignment="1">
      <alignment horizontal="left" vertical="top"/>
    </xf>
    <xf numFmtId="2" fontId="9" fillId="0" borderId="26" xfId="0" applyNumberFormat="1" applyFont="1" applyBorder="1" applyAlignment="1">
      <alignment horizontal="left" vertical="top"/>
    </xf>
    <xf numFmtId="0" fontId="4" fillId="3" borderId="25" xfId="0" applyFont="1" applyFill="1" applyBorder="1" applyAlignment="1">
      <alignment horizontal="left" vertical="top" wrapText="1"/>
    </xf>
    <xf numFmtId="0" fontId="4" fillId="3" borderId="26" xfId="0" applyFont="1" applyFill="1" applyBorder="1" applyAlignment="1">
      <alignment horizontal="left" vertical="top" wrapText="1"/>
    </xf>
    <xf numFmtId="0" fontId="4" fillId="0" borderId="6" xfId="0" applyFont="1" applyBorder="1" applyAlignment="1">
      <alignment horizontal="left" vertical="top"/>
    </xf>
    <xf numFmtId="0" fontId="4" fillId="0" borderId="7" xfId="0" applyFont="1" applyBorder="1" applyAlignment="1">
      <alignment horizontal="left" vertical="top"/>
    </xf>
    <xf numFmtId="0" fontId="4" fillId="0" borderId="3" xfId="0" applyFont="1" applyBorder="1" applyAlignment="1">
      <alignment horizontal="left"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22/11/relationships/FeaturePropertyBag" Target="featurePropertyBag/featurePropertyBag.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tiff"/></Relationships>
</file>

<file path=xl/drawings/drawing1.xml><?xml version="1.0" encoding="utf-8"?>
<xdr:wsDr xmlns:xdr="http://schemas.openxmlformats.org/drawingml/2006/spreadsheetDrawing" xmlns:a="http://schemas.openxmlformats.org/drawingml/2006/main">
  <xdr:twoCellAnchor editAs="oneCell">
    <xdr:from>
      <xdr:col>2</xdr:col>
      <xdr:colOff>142875</xdr:colOff>
      <xdr:row>0</xdr:row>
      <xdr:rowOff>76200</xdr:rowOff>
    </xdr:from>
    <xdr:to>
      <xdr:col>3</xdr:col>
      <xdr:colOff>169545</xdr:colOff>
      <xdr:row>6</xdr:row>
      <xdr:rowOff>0</xdr:rowOff>
    </xdr:to>
    <xdr:pic>
      <xdr:nvPicPr>
        <xdr:cNvPr id="7" name="Picture 6" descr="Application&#10;&#10;Description automatically generated with medium confidence">
          <a:extLst>
            <a:ext uri="{FF2B5EF4-FFF2-40B4-BE49-F238E27FC236}">
              <a16:creationId xmlns:a16="http://schemas.microsoft.com/office/drawing/2014/main" id="{A58EC45A-7BFA-7630-E6DA-6C6239A8E677}"/>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33243" t="33866" r="33763" b="34011"/>
        <a:stretch/>
      </xdr:blipFill>
      <xdr:spPr bwMode="auto">
        <a:xfrm>
          <a:off x="6467475" y="76200"/>
          <a:ext cx="1026795" cy="1000125"/>
        </a:xfrm>
        <a:prstGeom prst="rect">
          <a:avLst/>
        </a:prstGeom>
        <a:ln>
          <a:noFill/>
        </a:ln>
        <a:extLst>
          <a:ext uri="{53640926-AAD7-44D8-BBD7-CCE9431645EC}">
            <a14:shadowObscured xmlns:a14="http://schemas.microsoft.com/office/drawing/2010/main"/>
          </a:ext>
        </a:extLst>
      </xdr:spPr>
    </xdr:pic>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E45C1C-20C1-4AA4-B9E8-8EC7BAF040A6}">
  <dimension ref="A2:F75"/>
  <sheetViews>
    <sheetView tabSelected="1" view="pageBreakPreview" topLeftCell="A30" zoomScaleNormal="100" zoomScaleSheetLayoutView="100" zoomScalePageLayoutView="90" workbookViewId="0">
      <selection activeCell="B21" sqref="B21"/>
    </sheetView>
  </sheetViews>
  <sheetFormatPr defaultRowHeight="14.4" x14ac:dyDescent="0.3"/>
  <cols>
    <col min="1" max="1" width="7.21875" style="6" customWidth="1"/>
    <col min="2" max="2" width="179.44140625" style="86" customWidth="1"/>
    <col min="3" max="3" width="14.44140625" style="6" customWidth="1"/>
    <col min="4" max="4" width="14" style="6" customWidth="1"/>
    <col min="5" max="5" width="65.5546875" style="4" customWidth="1"/>
    <col min="6" max="6" width="22.21875" style="105" customWidth="1"/>
  </cols>
  <sheetData>
    <row r="2" spans="1:5" x14ac:dyDescent="0.3">
      <c r="E2" s="109" t="s">
        <v>94</v>
      </c>
    </row>
    <row r="7" spans="1:5" ht="15.6" x14ac:dyDescent="0.3">
      <c r="B7" s="87"/>
      <c r="C7" s="18"/>
    </row>
    <row r="8" spans="1:5" ht="15.6" x14ac:dyDescent="0.3">
      <c r="B8" s="87"/>
      <c r="C8" s="108" t="s">
        <v>95</v>
      </c>
    </row>
    <row r="10" spans="1:5" ht="15.6" x14ac:dyDescent="0.3">
      <c r="C10" s="18" t="s">
        <v>42</v>
      </c>
    </row>
    <row r="13" spans="1:5" ht="15" thickBot="1" x14ac:dyDescent="0.35"/>
    <row r="14" spans="1:5" ht="15" thickBot="1" x14ac:dyDescent="0.35">
      <c r="A14" s="113" t="s">
        <v>39</v>
      </c>
      <c r="B14" s="114"/>
      <c r="C14" s="125"/>
      <c r="D14" s="126"/>
      <c r="E14" s="127"/>
    </row>
    <row r="15" spans="1:5" ht="15" thickBot="1" x14ac:dyDescent="0.35">
      <c r="A15" s="113" t="s">
        <v>40</v>
      </c>
      <c r="B15" s="114"/>
      <c r="C15" s="125"/>
      <c r="D15" s="126"/>
      <c r="E15" s="127"/>
    </row>
    <row r="16" spans="1:5" ht="15" thickBot="1" x14ac:dyDescent="0.35">
      <c r="A16" s="113" t="s">
        <v>41</v>
      </c>
      <c r="B16" s="114"/>
      <c r="C16" s="125"/>
      <c r="D16" s="126"/>
      <c r="E16" s="127"/>
    </row>
    <row r="18" spans="1:6" ht="15" thickBot="1" x14ac:dyDescent="0.35">
      <c r="A18" s="5" t="s">
        <v>38</v>
      </c>
    </row>
    <row r="19" spans="1:6" ht="27" thickBot="1" x14ac:dyDescent="0.35">
      <c r="A19" s="2" t="s">
        <v>0</v>
      </c>
      <c r="B19" s="88" t="s">
        <v>1</v>
      </c>
      <c r="C19" s="1" t="s">
        <v>5</v>
      </c>
      <c r="D19" s="2" t="s">
        <v>2</v>
      </c>
      <c r="E19" s="7" t="s">
        <v>6</v>
      </c>
    </row>
    <row r="20" spans="1:6" s="66" customFormat="1" ht="15" thickBot="1" x14ac:dyDescent="0.35">
      <c r="A20" s="67" t="s">
        <v>37</v>
      </c>
      <c r="B20" s="89" t="s">
        <v>70</v>
      </c>
      <c r="C20" s="68">
        <f>C21+C22+C23</f>
        <v>15</v>
      </c>
      <c r="D20" s="69">
        <f>D21+D22+D23</f>
        <v>0</v>
      </c>
      <c r="E20" s="70"/>
      <c r="F20" s="105"/>
    </row>
    <row r="21" spans="1:6" ht="184.2" customHeight="1" x14ac:dyDescent="0.3">
      <c r="A21" s="11" t="s">
        <v>7</v>
      </c>
      <c r="B21" s="65" t="s">
        <v>111</v>
      </c>
      <c r="C21" s="12">
        <v>5</v>
      </c>
      <c r="D21" s="17"/>
      <c r="E21" s="13"/>
    </row>
    <row r="22" spans="1:6" ht="187.8" customHeight="1" x14ac:dyDescent="0.3">
      <c r="A22" s="14" t="s">
        <v>9</v>
      </c>
      <c r="B22" s="74" t="s">
        <v>98</v>
      </c>
      <c r="C22" s="10">
        <v>5</v>
      </c>
      <c r="D22" s="100"/>
      <c r="E22" s="15"/>
    </row>
    <row r="23" spans="1:6" ht="256.2" customHeight="1" x14ac:dyDescent="0.3">
      <c r="A23" s="22" t="s">
        <v>10</v>
      </c>
      <c r="B23" s="77" t="s">
        <v>99</v>
      </c>
      <c r="C23" s="10">
        <v>5</v>
      </c>
      <c r="D23" s="100"/>
      <c r="E23" s="15"/>
    </row>
    <row r="24" spans="1:6" s="99" customFormat="1" x14ac:dyDescent="0.3">
      <c r="A24" s="96" t="s">
        <v>71</v>
      </c>
      <c r="B24" s="80" t="s">
        <v>3</v>
      </c>
      <c r="C24" s="97">
        <f>C25+C26</f>
        <v>30</v>
      </c>
      <c r="D24" s="101">
        <f>D25+D26</f>
        <v>0</v>
      </c>
      <c r="E24" s="98"/>
      <c r="F24" s="106"/>
    </row>
    <row r="25" spans="1:6" s="73" customFormat="1" ht="223.2" customHeight="1" x14ac:dyDescent="0.3">
      <c r="A25" s="71" t="s">
        <v>13</v>
      </c>
      <c r="B25" s="74" t="s">
        <v>100</v>
      </c>
      <c r="C25" s="71">
        <v>15</v>
      </c>
      <c r="D25" s="102"/>
      <c r="E25" s="72"/>
      <c r="F25" s="105"/>
    </row>
    <row r="26" spans="1:6" s="73" customFormat="1" ht="228.6" customHeight="1" x14ac:dyDescent="0.3">
      <c r="A26" s="75" t="s">
        <v>14</v>
      </c>
      <c r="B26" s="77" t="s">
        <v>101</v>
      </c>
      <c r="C26" s="71">
        <v>15</v>
      </c>
      <c r="D26" s="103"/>
      <c r="E26" s="72"/>
      <c r="F26" s="105"/>
    </row>
    <row r="27" spans="1:6" s="83" customFormat="1" x14ac:dyDescent="0.3">
      <c r="A27" s="79" t="s">
        <v>72</v>
      </c>
      <c r="B27" s="80" t="s">
        <v>73</v>
      </c>
      <c r="C27" s="81">
        <f>C28+C29+C30+C31</f>
        <v>20</v>
      </c>
      <c r="D27" s="104">
        <f>D28+D29+D30+D31</f>
        <v>0</v>
      </c>
      <c r="E27" s="82"/>
      <c r="F27" s="106"/>
    </row>
    <row r="28" spans="1:6" s="73" customFormat="1" ht="236.4" customHeight="1" x14ac:dyDescent="0.3">
      <c r="A28" s="76" t="s">
        <v>19</v>
      </c>
      <c r="B28" s="78" t="s">
        <v>102</v>
      </c>
      <c r="C28" s="71">
        <v>5</v>
      </c>
      <c r="D28" s="103"/>
      <c r="E28" s="72"/>
      <c r="F28" s="105"/>
    </row>
    <row r="29" spans="1:6" s="73" customFormat="1" ht="185.4" customHeight="1" x14ac:dyDescent="0.3">
      <c r="A29" s="76" t="s">
        <v>76</v>
      </c>
      <c r="B29" s="78" t="s">
        <v>103</v>
      </c>
      <c r="C29" s="71">
        <v>5</v>
      </c>
      <c r="D29" s="103"/>
      <c r="E29" s="72"/>
      <c r="F29" s="105"/>
    </row>
    <row r="30" spans="1:6" s="73" customFormat="1" ht="264" customHeight="1" x14ac:dyDescent="0.3">
      <c r="A30" s="76" t="s">
        <v>21</v>
      </c>
      <c r="B30" s="78" t="s">
        <v>104</v>
      </c>
      <c r="C30" s="71">
        <v>5</v>
      </c>
      <c r="D30" s="103"/>
      <c r="E30" s="72"/>
      <c r="F30" s="105"/>
    </row>
    <row r="31" spans="1:6" s="73" customFormat="1" ht="209.4" customHeight="1" x14ac:dyDescent="0.3">
      <c r="A31" s="76" t="s">
        <v>78</v>
      </c>
      <c r="B31" s="78" t="s">
        <v>105</v>
      </c>
      <c r="C31" s="71">
        <v>5</v>
      </c>
      <c r="D31" s="103"/>
      <c r="E31" s="72"/>
      <c r="F31" s="105"/>
    </row>
    <row r="32" spans="1:6" s="83" customFormat="1" x14ac:dyDescent="0.3">
      <c r="A32" s="84" t="s">
        <v>75</v>
      </c>
      <c r="B32" s="90" t="s">
        <v>74</v>
      </c>
      <c r="C32" s="85">
        <f>C33+C34+C35</f>
        <v>20</v>
      </c>
      <c r="D32" s="104">
        <f>D33+D34+D35</f>
        <v>0</v>
      </c>
      <c r="E32" s="82"/>
      <c r="F32" s="106"/>
    </row>
    <row r="33" spans="1:6" s="73" customFormat="1" ht="253.8" customHeight="1" x14ac:dyDescent="0.3">
      <c r="A33" s="71" t="s">
        <v>24</v>
      </c>
      <c r="B33" s="91" t="s">
        <v>106</v>
      </c>
      <c r="C33" s="71">
        <v>5</v>
      </c>
      <c r="D33" s="103"/>
      <c r="E33" s="72"/>
      <c r="F33" s="105"/>
    </row>
    <row r="34" spans="1:6" s="73" customFormat="1" ht="382.2" customHeight="1" x14ac:dyDescent="0.3">
      <c r="A34" s="71" t="s">
        <v>25</v>
      </c>
      <c r="B34" s="91" t="s">
        <v>107</v>
      </c>
      <c r="C34" s="71">
        <v>10</v>
      </c>
      <c r="D34" s="103"/>
      <c r="E34" s="72"/>
      <c r="F34" s="105"/>
    </row>
    <row r="35" spans="1:6" s="73" customFormat="1" ht="280.2" customHeight="1" x14ac:dyDescent="0.3">
      <c r="A35" s="71" t="s">
        <v>77</v>
      </c>
      <c r="B35" s="92" t="s">
        <v>108</v>
      </c>
      <c r="C35" s="71">
        <v>5</v>
      </c>
      <c r="D35" s="103"/>
      <c r="E35" s="72"/>
      <c r="F35" s="105"/>
    </row>
    <row r="36" spans="1:6" s="73" customFormat="1" ht="104.4" customHeight="1" x14ac:dyDescent="0.3">
      <c r="A36" s="71"/>
      <c r="B36" s="93" t="s">
        <v>79</v>
      </c>
      <c r="C36" s="71"/>
      <c r="D36" s="103"/>
      <c r="E36" s="72"/>
      <c r="F36" s="105"/>
    </row>
    <row r="37" spans="1:6" s="73" customFormat="1" ht="98.4" customHeight="1" x14ac:dyDescent="0.3">
      <c r="A37" s="71"/>
      <c r="B37" s="94" t="s">
        <v>80</v>
      </c>
      <c r="C37" s="71"/>
      <c r="D37" s="103"/>
      <c r="E37" s="72"/>
      <c r="F37" s="105"/>
    </row>
    <row r="38" spans="1:6" s="73" customFormat="1" ht="66" x14ac:dyDescent="0.3">
      <c r="A38" s="71"/>
      <c r="B38" s="94" t="s">
        <v>81</v>
      </c>
      <c r="C38" s="71"/>
      <c r="D38" s="103"/>
      <c r="E38" s="72"/>
      <c r="F38" s="105"/>
    </row>
    <row r="39" spans="1:6" s="73" customFormat="1" ht="90.6" customHeight="1" x14ac:dyDescent="0.3">
      <c r="A39" s="71"/>
      <c r="B39" s="94" t="s">
        <v>82</v>
      </c>
      <c r="C39" s="71"/>
      <c r="D39" s="103"/>
      <c r="E39" s="72"/>
      <c r="F39" s="105"/>
    </row>
    <row r="40" spans="1:6" s="73" customFormat="1" ht="110.4" customHeight="1" x14ac:dyDescent="0.3">
      <c r="A40" s="71"/>
      <c r="B40" s="94" t="s">
        <v>109</v>
      </c>
      <c r="C40" s="71"/>
      <c r="D40" s="103"/>
      <c r="E40" s="72"/>
      <c r="F40" s="105"/>
    </row>
    <row r="41" spans="1:6" s="83" customFormat="1" ht="19.2" customHeight="1" x14ac:dyDescent="0.3">
      <c r="A41" s="79" t="s">
        <v>28</v>
      </c>
      <c r="B41" s="80" t="s">
        <v>83</v>
      </c>
      <c r="C41" s="81">
        <v>5</v>
      </c>
      <c r="D41" s="104">
        <f>D42</f>
        <v>0</v>
      </c>
      <c r="E41" s="82"/>
      <c r="F41" s="106"/>
    </row>
    <row r="42" spans="1:6" s="73" customFormat="1" ht="158.4" x14ac:dyDescent="0.3">
      <c r="A42" s="76"/>
      <c r="B42" s="95" t="s">
        <v>112</v>
      </c>
      <c r="C42" s="71">
        <v>5</v>
      </c>
      <c r="D42" s="103"/>
      <c r="E42" s="72"/>
      <c r="F42" s="105"/>
    </row>
    <row r="43" spans="1:6" s="83" customFormat="1" ht="19.2" customHeight="1" x14ac:dyDescent="0.3">
      <c r="A43" s="79" t="s">
        <v>84</v>
      </c>
      <c r="B43" s="80" t="s">
        <v>85</v>
      </c>
      <c r="C43" s="81">
        <f>C44+C45</f>
        <v>10</v>
      </c>
      <c r="D43" s="104">
        <f>D44+D45</f>
        <v>0</v>
      </c>
      <c r="E43" s="82"/>
      <c r="F43" s="106"/>
    </row>
    <row r="44" spans="1:6" s="73" customFormat="1" ht="184.8" x14ac:dyDescent="0.3">
      <c r="A44" s="71" t="s">
        <v>86</v>
      </c>
      <c r="B44" s="74" t="s">
        <v>113</v>
      </c>
      <c r="C44" s="71">
        <v>5</v>
      </c>
      <c r="D44" s="103"/>
      <c r="E44" s="72"/>
      <c r="F44" s="105"/>
    </row>
    <row r="45" spans="1:6" s="73" customFormat="1" ht="197.4" customHeight="1" thickBot="1" x14ac:dyDescent="0.35">
      <c r="A45" s="71" t="s">
        <v>87</v>
      </c>
      <c r="B45" s="74" t="s">
        <v>114</v>
      </c>
      <c r="C45" s="71">
        <v>5</v>
      </c>
      <c r="D45" s="103"/>
      <c r="E45" s="72"/>
      <c r="F45" s="105"/>
    </row>
    <row r="46" spans="1:6" ht="15" thickBot="1" x14ac:dyDescent="0.35">
      <c r="A46" s="8"/>
      <c r="B46" s="64" t="s">
        <v>4</v>
      </c>
      <c r="C46" s="9">
        <f>C43+C41+C32+C27+C24+C20</f>
        <v>100</v>
      </c>
      <c r="D46" s="19">
        <f>D43+D41+D32+D27+D24+D20</f>
        <v>0</v>
      </c>
      <c r="E46" s="16" t="s">
        <v>8</v>
      </c>
    </row>
    <row r="47" spans="1:6" x14ac:dyDescent="0.3">
      <c r="B47" s="4"/>
    </row>
    <row r="48" spans="1:6" x14ac:dyDescent="0.3">
      <c r="A48" s="27" t="s">
        <v>66</v>
      </c>
      <c r="B48" s="28"/>
      <c r="C48" s="29"/>
      <c r="D48" s="29"/>
      <c r="E48" s="30"/>
    </row>
    <row r="49" spans="1:5" ht="39.6" x14ac:dyDescent="0.3">
      <c r="A49" s="23" t="s">
        <v>44</v>
      </c>
      <c r="B49" s="23"/>
      <c r="C49" s="24" t="s">
        <v>45</v>
      </c>
      <c r="D49" s="24" t="s">
        <v>46</v>
      </c>
      <c r="E49" s="31"/>
    </row>
    <row r="50" spans="1:5" x14ac:dyDescent="0.3">
      <c r="A50" s="23" t="s">
        <v>88</v>
      </c>
      <c r="B50" s="23"/>
      <c r="C50" s="25">
        <v>15</v>
      </c>
      <c r="D50" s="26">
        <f>D20</f>
        <v>0</v>
      </c>
      <c r="E50" s="32"/>
    </row>
    <row r="51" spans="1:5" x14ac:dyDescent="0.3">
      <c r="A51" s="23" t="s">
        <v>89</v>
      </c>
      <c r="B51" s="23"/>
      <c r="C51" s="25">
        <v>30</v>
      </c>
      <c r="D51" s="26">
        <f>D24</f>
        <v>0</v>
      </c>
      <c r="E51" s="32"/>
    </row>
    <row r="52" spans="1:5" x14ac:dyDescent="0.3">
      <c r="A52" s="23" t="s">
        <v>90</v>
      </c>
      <c r="B52" s="23"/>
      <c r="C52" s="25">
        <v>20</v>
      </c>
      <c r="D52" s="26">
        <f>D27</f>
        <v>0</v>
      </c>
      <c r="E52" s="32"/>
    </row>
    <row r="53" spans="1:5" x14ac:dyDescent="0.3">
      <c r="A53" s="23" t="s">
        <v>91</v>
      </c>
      <c r="B53" s="23"/>
      <c r="C53" s="25">
        <v>20</v>
      </c>
      <c r="D53" s="26">
        <f>D32</f>
        <v>0</v>
      </c>
      <c r="E53" s="32"/>
    </row>
    <row r="54" spans="1:5" x14ac:dyDescent="0.3">
      <c r="A54" s="23" t="s">
        <v>92</v>
      </c>
      <c r="B54" s="23"/>
      <c r="C54" s="25">
        <v>5</v>
      </c>
      <c r="D54" s="26">
        <f>D41</f>
        <v>0</v>
      </c>
      <c r="E54" s="32"/>
    </row>
    <row r="55" spans="1:5" x14ac:dyDescent="0.3">
      <c r="A55" s="23" t="s">
        <v>93</v>
      </c>
      <c r="B55" s="23"/>
      <c r="C55" s="25">
        <v>10</v>
      </c>
      <c r="D55" s="26">
        <f>D43</f>
        <v>0</v>
      </c>
      <c r="E55" s="32"/>
    </row>
    <row r="56" spans="1:5" x14ac:dyDescent="0.3">
      <c r="A56" s="43"/>
      <c r="B56" s="36"/>
      <c r="C56" s="37"/>
      <c r="D56" s="26">
        <f>SUM(D50:D55)</f>
        <v>0</v>
      </c>
      <c r="E56" s="31"/>
    </row>
    <row r="57" spans="1:5" x14ac:dyDescent="0.3">
      <c r="A57" s="46"/>
      <c r="B57" s="33"/>
      <c r="C57" s="34"/>
      <c r="D57" s="44"/>
      <c r="E57" s="35"/>
    </row>
    <row r="58" spans="1:5" x14ac:dyDescent="0.3">
      <c r="B58" s="4"/>
      <c r="C58" s="38"/>
      <c r="D58" s="39"/>
    </row>
    <row r="59" spans="1:5" x14ac:dyDescent="0.3">
      <c r="A59" s="21" t="s">
        <v>43</v>
      </c>
      <c r="B59" s="4"/>
    </row>
    <row r="60" spans="1:5" x14ac:dyDescent="0.3">
      <c r="A60" s="20" t="b">
        <v>0</v>
      </c>
      <c r="B60" s="107" t="s">
        <v>96</v>
      </c>
    </row>
    <row r="61" spans="1:5" x14ac:dyDescent="0.3">
      <c r="A61" s="20" t="b">
        <v>0</v>
      </c>
      <c r="B61" s="107" t="s">
        <v>97</v>
      </c>
    </row>
    <row r="62" spans="1:5" x14ac:dyDescent="0.3">
      <c r="B62" s="3"/>
    </row>
    <row r="63" spans="1:5" ht="15.6" x14ac:dyDescent="0.3">
      <c r="A63" s="40" t="s">
        <v>47</v>
      </c>
      <c r="B63" s="41"/>
      <c r="C63" s="120">
        <f>D46</f>
        <v>0</v>
      </c>
      <c r="D63" s="121"/>
      <c r="E63" s="122"/>
    </row>
    <row r="64" spans="1:5" ht="51" customHeight="1" x14ac:dyDescent="0.3">
      <c r="A64" s="123" t="s">
        <v>48</v>
      </c>
      <c r="B64" s="124"/>
      <c r="C64" s="117"/>
      <c r="D64" s="118"/>
      <c r="E64" s="119"/>
    </row>
    <row r="65" spans="1:5" x14ac:dyDescent="0.3">
      <c r="B65" s="3"/>
    </row>
    <row r="66" spans="1:5" ht="47.4" customHeight="1" x14ac:dyDescent="0.3">
      <c r="A66" s="116"/>
      <c r="B66" s="116"/>
      <c r="C66" s="63" t="s">
        <v>51</v>
      </c>
      <c r="D66" s="110" t="s">
        <v>110</v>
      </c>
      <c r="E66" s="110"/>
    </row>
    <row r="67" spans="1:5" ht="15.6" x14ac:dyDescent="0.3">
      <c r="A67" s="115" t="s">
        <v>49</v>
      </c>
      <c r="B67" s="115"/>
      <c r="C67" s="62"/>
      <c r="D67" s="111"/>
      <c r="E67" s="111"/>
    </row>
    <row r="68" spans="1:5" ht="15.6" x14ac:dyDescent="0.3">
      <c r="A68" s="115" t="s">
        <v>50</v>
      </c>
      <c r="B68" s="115"/>
      <c r="C68" s="62"/>
      <c r="D68" s="111"/>
      <c r="E68" s="111"/>
    </row>
    <row r="71" spans="1:5" ht="15.6" x14ac:dyDescent="0.3">
      <c r="A71" s="112"/>
      <c r="B71" s="112"/>
      <c r="C71" s="112"/>
    </row>
    <row r="72" spans="1:5" x14ac:dyDescent="0.3">
      <c r="A72" s="4" t="s">
        <v>52</v>
      </c>
    </row>
    <row r="75" spans="1:5" x14ac:dyDescent="0.3">
      <c r="A75" s="42" t="s">
        <v>53</v>
      </c>
    </row>
  </sheetData>
  <mergeCells count="16">
    <mergeCell ref="D66:E66"/>
    <mergeCell ref="D67:E67"/>
    <mergeCell ref="D68:E68"/>
    <mergeCell ref="A71:C71"/>
    <mergeCell ref="A14:B14"/>
    <mergeCell ref="A15:B15"/>
    <mergeCell ref="A16:B16"/>
    <mergeCell ref="A67:B67"/>
    <mergeCell ref="A68:B68"/>
    <mergeCell ref="A66:B66"/>
    <mergeCell ref="C64:E64"/>
    <mergeCell ref="C63:E63"/>
    <mergeCell ref="A64:B64"/>
    <mergeCell ref="C14:E14"/>
    <mergeCell ref="C15:E15"/>
    <mergeCell ref="C16:E16"/>
  </mergeCells>
  <conditionalFormatting sqref="D21">
    <cfRule type="colorScale" priority="1">
      <colorScale>
        <cfvo type="num" val="0"/>
        <cfvo type="num" val="5"/>
        <color rgb="FFFF7128"/>
        <color rgb="FFFFEF9C"/>
      </colorScale>
    </cfRule>
    <cfRule type="colorScale" priority="2">
      <colorScale>
        <cfvo type="num" val="0"/>
        <cfvo type="num" val="5"/>
        <color rgb="FF92D050"/>
        <color rgb="FFFFEF9C"/>
      </colorScale>
    </cfRule>
  </conditionalFormatting>
  <dataValidations xWindow="823" yWindow="840" count="4">
    <dataValidation type="whole" allowBlank="1" showErrorMessage="1" prompt="Minimalus galimas balas yra 0 balų, maksimalus galimas balas yra 5 balai" sqref="D21" xr:uid="{9E7EC7D9-03C2-4BF1-981C-BE9FA8B1CCC0}">
      <formula1>0</formula1>
      <formula2>5</formula2>
    </dataValidation>
    <dataValidation type="whole" allowBlank="1" showInputMessage="1" showErrorMessage="1" sqref="D22:D23 D28:D31 D33 D35 D42 D44:D45" xr:uid="{5A79F789-0C44-4373-A2FD-4DDD105D8E3E}">
      <formula1>0</formula1>
      <formula2>5</formula2>
    </dataValidation>
    <dataValidation type="whole" allowBlank="1" showInputMessage="1" showErrorMessage="1" sqref="D25:D26" xr:uid="{B5B17BC5-1F06-4E06-A2C1-D30F91C4A606}">
      <formula1>0</formula1>
      <formula2>15</formula2>
    </dataValidation>
    <dataValidation type="whole" allowBlank="1" showInputMessage="1" showErrorMessage="1" sqref="D34" xr:uid="{D7F630EA-699A-4CAA-97B8-8686605DCFA4}">
      <formula1>0</formula1>
      <formula2>10</formula2>
    </dataValidation>
  </dataValidations>
  <pageMargins left="0.7" right="0.7" top="0.75" bottom="0.75" header="0.3" footer="0.3"/>
  <pageSetup scale="45" orientation="portrait" r:id="rId1"/>
  <colBreaks count="1" manualBreakCount="1">
    <brk id="5"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97123D-7BB4-4974-AC49-80FA54B35206}">
  <dimension ref="B2:F51"/>
  <sheetViews>
    <sheetView workbookViewId="0">
      <selection activeCell="M17" sqref="M17"/>
    </sheetView>
  </sheetViews>
  <sheetFormatPr defaultRowHeight="14.4" x14ac:dyDescent="0.3"/>
  <cols>
    <col min="2" max="2" width="9.88671875" customWidth="1"/>
  </cols>
  <sheetData>
    <row r="2" spans="2:6" x14ac:dyDescent="0.3">
      <c r="B2" t="s">
        <v>67</v>
      </c>
    </row>
    <row r="3" spans="2:6" x14ac:dyDescent="0.3">
      <c r="B3" t="s">
        <v>68</v>
      </c>
    </row>
    <row r="4" spans="2:6" x14ac:dyDescent="0.3">
      <c r="B4" t="s">
        <v>69</v>
      </c>
    </row>
    <row r="7" spans="2:6" x14ac:dyDescent="0.3">
      <c r="B7" t="s">
        <v>54</v>
      </c>
    </row>
    <row r="8" spans="2:6" x14ac:dyDescent="0.3">
      <c r="B8" t="s">
        <v>55</v>
      </c>
      <c r="C8">
        <f>COUNTBLANK(Sheet1!D21:D45)</f>
        <v>20</v>
      </c>
    </row>
    <row r="9" spans="2:6" x14ac:dyDescent="0.3">
      <c r="B9" t="s">
        <v>56</v>
      </c>
      <c r="C9" t="e">
        <f>COUNTBLANK(Sheet1!#REF!)</f>
        <v>#REF!</v>
      </c>
    </row>
    <row r="10" spans="2:6" x14ac:dyDescent="0.3">
      <c r="B10" t="s">
        <v>57</v>
      </c>
      <c r="C10" t="e">
        <f>SUM(D10:F10)</f>
        <v>#REF!</v>
      </c>
      <c r="D10" s="45" t="e">
        <f>COUNTBLANK(Sheet1!#REF!)</f>
        <v>#REF!</v>
      </c>
      <c r="E10" s="45" t="e">
        <f>COUNTBLANK(Sheet1!#REF!)</f>
        <v>#REF!</v>
      </c>
      <c r="F10" s="45" t="e">
        <f>COUNTBLANK(Sheet1!#REF!)</f>
        <v>#REF!</v>
      </c>
    </row>
    <row r="11" spans="2:6" x14ac:dyDescent="0.3">
      <c r="B11" t="s">
        <v>58</v>
      </c>
      <c r="C11" t="e">
        <f>COUNTBLANK(Sheet1!#REF!)</f>
        <v>#REF!</v>
      </c>
    </row>
    <row r="12" spans="2:6" x14ac:dyDescent="0.3">
      <c r="B12" t="s">
        <v>59</v>
      </c>
      <c r="C12" t="e">
        <f>COUNTBLANK(Sheet1!#REF!)</f>
        <v>#REF!</v>
      </c>
    </row>
    <row r="13" spans="2:6" x14ac:dyDescent="0.3">
      <c r="B13" t="s">
        <v>60</v>
      </c>
      <c r="C13" t="e">
        <f>COUNTBLANK(Sheet1!#REF!)</f>
        <v>#REF!</v>
      </c>
    </row>
    <row r="16" spans="2:6" ht="28.8" x14ac:dyDescent="0.3">
      <c r="B16" s="47" t="s">
        <v>61</v>
      </c>
      <c r="C16" s="47" t="s">
        <v>62</v>
      </c>
      <c r="D16" s="47" t="s">
        <v>63</v>
      </c>
      <c r="E16" s="48" t="s">
        <v>64</v>
      </c>
    </row>
    <row r="17" spans="2:5" ht="18" x14ac:dyDescent="0.3">
      <c r="B17" s="49">
        <v>1</v>
      </c>
      <c r="C17" s="49">
        <v>18</v>
      </c>
      <c r="D17" s="49">
        <v>9</v>
      </c>
      <c r="E17" s="50" t="e">
        <f>SUM(E18:E22)</f>
        <v>#REF!</v>
      </c>
    </row>
    <row r="18" spans="2:5" x14ac:dyDescent="0.3">
      <c r="B18" s="51" t="s">
        <v>7</v>
      </c>
      <c r="C18" s="51">
        <f>Sheet1!C21</f>
        <v>5</v>
      </c>
      <c r="D18" s="49"/>
      <c r="E18" s="52">
        <f>Sheet1!D21</f>
        <v>0</v>
      </c>
    </row>
    <row r="19" spans="2:5" x14ac:dyDescent="0.3">
      <c r="B19" s="51" t="s">
        <v>9</v>
      </c>
      <c r="C19" s="51">
        <f>Sheet1!C22</f>
        <v>5</v>
      </c>
      <c r="D19" s="49"/>
      <c r="E19" s="52">
        <f>Sheet1!D22</f>
        <v>0</v>
      </c>
    </row>
    <row r="20" spans="2:5" x14ac:dyDescent="0.3">
      <c r="B20" s="51" t="s">
        <v>10</v>
      </c>
      <c r="C20" s="51">
        <f>Sheet1!C23</f>
        <v>5</v>
      </c>
      <c r="D20" s="49"/>
      <c r="E20" s="52">
        <f>Sheet1!D23</f>
        <v>0</v>
      </c>
    </row>
    <row r="21" spans="2:5" x14ac:dyDescent="0.3">
      <c r="B21" s="51" t="s">
        <v>11</v>
      </c>
      <c r="C21" s="51">
        <f>Sheet1!C24</f>
        <v>30</v>
      </c>
      <c r="D21" s="49"/>
      <c r="E21" s="52">
        <f>Sheet1!D24</f>
        <v>0</v>
      </c>
    </row>
    <row r="22" spans="2:5" x14ac:dyDescent="0.3">
      <c r="B22" s="51" t="s">
        <v>12</v>
      </c>
      <c r="C22" s="51" t="e">
        <f>Sheet1!#REF!</f>
        <v>#REF!</v>
      </c>
      <c r="D22" s="49"/>
      <c r="E22" s="52" t="e">
        <f>Sheet1!#REF!</f>
        <v>#REF!</v>
      </c>
    </row>
    <row r="23" spans="2:5" ht="18" x14ac:dyDescent="0.3">
      <c r="B23" s="49">
        <v>2</v>
      </c>
      <c r="C23" s="49">
        <v>20</v>
      </c>
      <c r="D23" s="49">
        <v>10</v>
      </c>
      <c r="E23" s="50" t="e">
        <f>SUM(E24:E29)</f>
        <v>#REF!</v>
      </c>
    </row>
    <row r="24" spans="2:5" x14ac:dyDescent="0.3">
      <c r="B24" s="51" t="s">
        <v>13</v>
      </c>
      <c r="C24" s="54" t="e">
        <f>Sheet1!#REF!</f>
        <v>#REF!</v>
      </c>
      <c r="D24" s="49"/>
      <c r="E24" s="53" t="e">
        <f>Sheet1!#REF!</f>
        <v>#REF!</v>
      </c>
    </row>
    <row r="25" spans="2:5" x14ac:dyDescent="0.3">
      <c r="B25" s="51" t="s">
        <v>14</v>
      </c>
      <c r="C25" s="54" t="e">
        <f>Sheet1!#REF!</f>
        <v>#REF!</v>
      </c>
      <c r="D25" s="49"/>
      <c r="E25" s="53" t="e">
        <f>Sheet1!#REF!</f>
        <v>#REF!</v>
      </c>
    </row>
    <row r="26" spans="2:5" x14ac:dyDescent="0.3">
      <c r="B26" s="51" t="s">
        <v>15</v>
      </c>
      <c r="C26" s="54" t="e">
        <f>Sheet1!#REF!</f>
        <v>#REF!</v>
      </c>
      <c r="D26" s="49"/>
      <c r="E26" s="53" t="e">
        <f>Sheet1!#REF!</f>
        <v>#REF!</v>
      </c>
    </row>
    <row r="27" spans="2:5" x14ac:dyDescent="0.3">
      <c r="B27" s="51" t="s">
        <v>16</v>
      </c>
      <c r="C27" s="54" t="e">
        <f>Sheet1!#REF!</f>
        <v>#REF!</v>
      </c>
      <c r="D27" s="49"/>
      <c r="E27" s="53" t="e">
        <f>Sheet1!#REF!</f>
        <v>#REF!</v>
      </c>
    </row>
    <row r="28" spans="2:5" x14ac:dyDescent="0.3">
      <c r="B28" s="51" t="s">
        <v>18</v>
      </c>
      <c r="C28" s="54" t="e">
        <f>Sheet1!#REF!</f>
        <v>#REF!</v>
      </c>
      <c r="D28" s="49"/>
      <c r="E28" s="53" t="e">
        <f>Sheet1!#REF!</f>
        <v>#REF!</v>
      </c>
    </row>
    <row r="29" spans="2:5" x14ac:dyDescent="0.3">
      <c r="B29" s="51" t="s">
        <v>17</v>
      </c>
      <c r="C29" s="54" t="e">
        <f>Sheet1!#REF!</f>
        <v>#REF!</v>
      </c>
      <c r="D29" s="49"/>
      <c r="E29" s="53" t="e">
        <f>Sheet1!#REF!</f>
        <v>#REF!</v>
      </c>
    </row>
    <row r="30" spans="2:5" ht="18" x14ac:dyDescent="0.3">
      <c r="B30" s="49">
        <v>3</v>
      </c>
      <c r="C30" s="49">
        <v>20</v>
      </c>
      <c r="D30" s="49">
        <v>10</v>
      </c>
      <c r="E30" s="50" t="e">
        <f>SUM(E31:E35)</f>
        <v>#REF!</v>
      </c>
    </row>
    <row r="31" spans="2:5" x14ac:dyDescent="0.3">
      <c r="B31" s="54" t="s">
        <v>19</v>
      </c>
      <c r="C31" s="54" t="e">
        <f>Sheet1!#REF!</f>
        <v>#REF!</v>
      </c>
      <c r="D31" s="49"/>
      <c r="E31" s="53" t="e">
        <f>Sheet1!#REF!</f>
        <v>#REF!</v>
      </c>
    </row>
    <row r="32" spans="2:5" x14ac:dyDescent="0.3">
      <c r="B32" s="54" t="s">
        <v>20</v>
      </c>
      <c r="C32" s="54" t="e">
        <f>Sheet1!#REF!</f>
        <v>#REF!</v>
      </c>
      <c r="D32" s="49"/>
      <c r="E32" s="53" t="e">
        <f>Sheet1!#REF!</f>
        <v>#REF!</v>
      </c>
    </row>
    <row r="33" spans="2:5" x14ac:dyDescent="0.3">
      <c r="B33" s="54" t="s">
        <v>21</v>
      </c>
      <c r="C33" s="54" t="e">
        <f>Sheet1!#REF!</f>
        <v>#REF!</v>
      </c>
      <c r="D33" s="49"/>
      <c r="E33" s="53" t="e">
        <f>Sheet1!#REF!</f>
        <v>#REF!</v>
      </c>
    </row>
    <row r="34" spans="2:5" x14ac:dyDescent="0.3">
      <c r="B34" s="54" t="s">
        <v>22</v>
      </c>
      <c r="C34" s="54" t="e">
        <f>Sheet1!#REF!</f>
        <v>#REF!</v>
      </c>
      <c r="D34" s="49"/>
      <c r="E34" s="53" t="e">
        <f>Sheet1!#REF!</f>
        <v>#REF!</v>
      </c>
    </row>
    <row r="35" spans="2:5" x14ac:dyDescent="0.3">
      <c r="B35" s="54" t="s">
        <v>23</v>
      </c>
      <c r="C35" s="54" t="e">
        <f>Sheet1!#REF!</f>
        <v>#REF!</v>
      </c>
      <c r="D35" s="49"/>
      <c r="E35" s="53" t="e">
        <f>Sheet1!#REF!</f>
        <v>#REF!</v>
      </c>
    </row>
    <row r="36" spans="2:5" ht="18" x14ac:dyDescent="0.3">
      <c r="B36" s="49">
        <v>4</v>
      </c>
      <c r="C36" s="49">
        <v>15</v>
      </c>
      <c r="D36" s="49">
        <v>7</v>
      </c>
      <c r="E36" s="50" t="e">
        <f>SUM(E37:E40)</f>
        <v>#REF!</v>
      </c>
    </row>
    <row r="37" spans="2:5" x14ac:dyDescent="0.3">
      <c r="B37" s="54" t="s">
        <v>24</v>
      </c>
      <c r="C37" s="54" t="e">
        <f>Sheet1!#REF!</f>
        <v>#REF!</v>
      </c>
      <c r="D37" s="49"/>
      <c r="E37" s="53" t="e">
        <f>Sheet1!#REF!</f>
        <v>#REF!</v>
      </c>
    </row>
    <row r="38" spans="2:5" x14ac:dyDescent="0.3">
      <c r="B38" s="54" t="s">
        <v>25</v>
      </c>
      <c r="C38" s="54" t="e">
        <f>Sheet1!#REF!</f>
        <v>#REF!</v>
      </c>
      <c r="D38" s="49"/>
      <c r="E38" s="53" t="e">
        <f>Sheet1!#REF!</f>
        <v>#REF!</v>
      </c>
    </row>
    <row r="39" spans="2:5" x14ac:dyDescent="0.3">
      <c r="B39" s="54" t="s">
        <v>26</v>
      </c>
      <c r="C39" s="54" t="e">
        <f>Sheet1!#REF!</f>
        <v>#REF!</v>
      </c>
      <c r="D39" s="49"/>
      <c r="E39" s="53" t="e">
        <f>Sheet1!#REF!</f>
        <v>#REF!</v>
      </c>
    </row>
    <row r="40" spans="2:5" x14ac:dyDescent="0.3">
      <c r="B40" s="54" t="s">
        <v>27</v>
      </c>
      <c r="C40" s="54" t="e">
        <f>Sheet1!#REF!</f>
        <v>#REF!</v>
      </c>
      <c r="D40" s="49"/>
      <c r="E40" s="53" t="e">
        <f>Sheet1!#REF!</f>
        <v>#REF!</v>
      </c>
    </row>
    <row r="41" spans="2:5" ht="18" x14ac:dyDescent="0.3">
      <c r="B41" s="49">
        <v>5</v>
      </c>
      <c r="C41" s="49">
        <v>17</v>
      </c>
      <c r="D41" s="49">
        <v>8</v>
      </c>
      <c r="E41" s="50" t="e">
        <f>SUM(E42:E47)</f>
        <v>#REF!</v>
      </c>
    </row>
    <row r="42" spans="2:5" x14ac:dyDescent="0.3">
      <c r="B42" s="54" t="s">
        <v>29</v>
      </c>
      <c r="C42" s="54" t="e">
        <f>Sheet1!#REF!</f>
        <v>#REF!</v>
      </c>
      <c r="D42" s="49"/>
      <c r="E42" s="53" t="e">
        <f>Sheet1!#REF!</f>
        <v>#REF!</v>
      </c>
    </row>
    <row r="43" spans="2:5" x14ac:dyDescent="0.3">
      <c r="B43" s="54" t="s">
        <v>30</v>
      </c>
      <c r="C43" s="54" t="e">
        <f>Sheet1!#REF!</f>
        <v>#REF!</v>
      </c>
      <c r="D43" s="49"/>
      <c r="E43" s="53" t="e">
        <f>Sheet1!#REF!</f>
        <v>#REF!</v>
      </c>
    </row>
    <row r="44" spans="2:5" x14ac:dyDescent="0.3">
      <c r="B44" s="54" t="s">
        <v>31</v>
      </c>
      <c r="C44" s="54" t="e">
        <f>Sheet1!#REF!</f>
        <v>#REF!</v>
      </c>
      <c r="D44" s="49"/>
      <c r="E44" s="53" t="e">
        <f>Sheet1!#REF!</f>
        <v>#REF!</v>
      </c>
    </row>
    <row r="45" spans="2:5" x14ac:dyDescent="0.3">
      <c r="B45" s="54" t="s">
        <v>32</v>
      </c>
      <c r="C45" s="54" t="e">
        <f>Sheet1!#REF!</f>
        <v>#REF!</v>
      </c>
      <c r="D45" s="49"/>
      <c r="E45" s="53" t="e">
        <f>Sheet1!#REF!</f>
        <v>#REF!</v>
      </c>
    </row>
    <row r="46" spans="2:5" x14ac:dyDescent="0.3">
      <c r="B46" s="54" t="s">
        <v>33</v>
      </c>
      <c r="C46" s="54" t="e">
        <f>Sheet1!#REF!</f>
        <v>#REF!</v>
      </c>
      <c r="D46" s="49"/>
      <c r="E46" s="53" t="e">
        <f>Sheet1!#REF!</f>
        <v>#REF!</v>
      </c>
    </row>
    <row r="47" spans="2:5" x14ac:dyDescent="0.3">
      <c r="B47" s="54" t="s">
        <v>34</v>
      </c>
      <c r="C47" s="54" t="e">
        <f>Sheet1!#REF!</f>
        <v>#REF!</v>
      </c>
      <c r="D47" s="49"/>
      <c r="E47" s="53" t="e">
        <f>Sheet1!#REF!</f>
        <v>#REF!</v>
      </c>
    </row>
    <row r="48" spans="2:5" ht="18" x14ac:dyDescent="0.3">
      <c r="B48" s="49">
        <v>6</v>
      </c>
      <c r="C48" s="49">
        <v>10</v>
      </c>
      <c r="D48" s="49">
        <v>2</v>
      </c>
      <c r="E48" s="50" t="e">
        <f>SUM(E49:E50)</f>
        <v>#REF!</v>
      </c>
    </row>
    <row r="49" spans="2:5" x14ac:dyDescent="0.3">
      <c r="B49" s="55" t="s">
        <v>35</v>
      </c>
      <c r="C49" s="61" t="e">
        <f>Sheet1!#REF!</f>
        <v>#REF!</v>
      </c>
      <c r="D49" s="49"/>
      <c r="E49" s="60" t="e">
        <f>Sheet1!#REF!</f>
        <v>#REF!</v>
      </c>
    </row>
    <row r="50" spans="2:5" x14ac:dyDescent="0.3">
      <c r="B50" s="55" t="s">
        <v>36</v>
      </c>
      <c r="C50" s="54" t="e">
        <f>Sheet1!#REF!</f>
        <v>#REF!</v>
      </c>
      <c r="D50" s="49"/>
      <c r="E50" s="53" t="e">
        <f>Sheet1!#REF!</f>
        <v>#REF!</v>
      </c>
    </row>
    <row r="51" spans="2:5" ht="18" x14ac:dyDescent="0.3">
      <c r="B51" s="56" t="s">
        <v>65</v>
      </c>
      <c r="C51" s="57">
        <f>C17+C23+C30+C36+C41+C48</f>
        <v>100</v>
      </c>
      <c r="D51" s="58"/>
      <c r="E51" s="59" t="e">
        <f>+E17+E23+E30+E36+E41+E48</f>
        <v>#REF!</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Sheet1</vt:lpstr>
      <vt:lpstr>Sheet2</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Greta Motuzaitė-Pastore</dc:creator>
  <cp:lastModifiedBy>Živilė Dambrauskaitė</cp:lastModifiedBy>
  <dcterms:created xsi:type="dcterms:W3CDTF">2024-09-03T13:44:24Z</dcterms:created>
  <dcterms:modified xsi:type="dcterms:W3CDTF">2026-05-05T06:46:45Z</dcterms:modified>
</cp:coreProperties>
</file>