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codeName="ThisWorkbook" defaultThemeVersion="124226"/>
  <mc:AlternateContent xmlns:mc="http://schemas.openxmlformats.org/markup-compatibility/2006">
    <mc:Choice Requires="x15">
      <x15ac:absPath xmlns:x15ac="http://schemas.microsoft.com/office/spreadsheetml/2010/11/ac" url="\\lrsk.lrs.lt\LRSKNS1\PKatalogai\Kanceliarija\jureniene.j\Desktop\"/>
    </mc:Choice>
  </mc:AlternateContent>
  <xr:revisionPtr revIDLastSave="0" documentId="13_ncr:1_{1E23A7AE-815E-4DD3-B8EE-CC91E9A8E19B}" xr6:coauthVersionLast="47" xr6:coauthVersionMax="47" xr10:uidLastSave="{00000000-0000-0000-0000-000000000000}"/>
  <bookViews>
    <workbookView xWindow="-120" yWindow="-120" windowWidth="29040" windowHeight="15720" tabRatio="931" xr2:uid="{00000000-000D-0000-FFFF-FFFF00000000}"/>
  </bookViews>
  <sheets>
    <sheet name="Titulinis lapas" sheetId="1" r:id="rId1"/>
    <sheet name="1 priedas (suvestinė lentelė)" sheetId="2" r:id="rId2"/>
    <sheet name="2 priedas (suvestinė lentelė)" sheetId="32" r:id="rId3"/>
    <sheet name="3 priedas (suvestinė lentelė)" sheetId="33" r:id="rId4"/>
    <sheet name="4 priedas (suvestinė lentelė)" sheetId="34" r:id="rId5"/>
    <sheet name="5 priedas (ataskaita)" sheetId="15" r:id="rId6"/>
    <sheet name="6 priedas (programos rodikliai)" sheetId="28" r:id="rId7"/>
    <sheet name="7 priedas (matomumas)" sheetId="35" r:id="rId8"/>
    <sheet name="8 priedas (Sąjungos acquis)" sheetId="30" r:id="rId9"/>
    <sheet name="9 priedas (programa)" sheetId="31" r:id="rId10"/>
    <sheet name="Sheet1" sheetId="19" state="hidden" r:id="rId11"/>
    <sheet name="Sheet6" sheetId="14" state="hidden" r:id="rId12"/>
  </sheets>
  <externalReferences>
    <externalReference r:id="rId13"/>
    <externalReference r:id="rId14"/>
    <externalReference r:id="rId15"/>
    <externalReference r:id="rId16"/>
    <externalReference r:id="rId17"/>
    <externalReference r:id="rId18"/>
  </externalReferences>
  <definedNames>
    <definedName name="_xlnm._FilterDatabase" localSheetId="5" hidden="1">'5 priedas (ataskaita)'!$C$2:$Q$11</definedName>
    <definedName name="_ftn1" localSheetId="6">'6 priedas (programos rodikliai)'!$B$69</definedName>
    <definedName name="_ftn2" localSheetId="6">'6 priedas (programos rodikliai)'!$B$78</definedName>
    <definedName name="_ftnref1" localSheetId="6">'6 priedas (programos rodikliai)'!$M$72</definedName>
    <definedName name="_ftnref2" localSheetId="6">'6 priedas (programos rodikliai)'!$M$73</definedName>
    <definedName name="Aaa">'[1]Titulinis lapas'!$AR$87:$AR$99</definedName>
    <definedName name="Aaaa">'[2]Titulinis lapas'!$AR$86:$AR$98</definedName>
    <definedName name="Apibud1" localSheetId="6">'[3]Titulinis lapas'!$AP$84:$AP$98</definedName>
    <definedName name="Apibud1" localSheetId="7">'[4]Titulinis lapas'!$AP$84:$AP$98</definedName>
    <definedName name="Apibud1" localSheetId="8">'[3]Titulinis lapas'!$AP$84:$AP$98</definedName>
    <definedName name="Apibud1" localSheetId="9">'[3]Titulinis lapas'!$AP$84:$AP$98</definedName>
    <definedName name="Apibud1">'[1]Titulinis lapas'!$AR$87:$AR$99</definedName>
    <definedName name="Darbuotojai">#REF!</definedName>
    <definedName name="ddd">'[1]Titulinis lapas'!$AR$87:$AR$99</definedName>
    <definedName name="df">'[1]1 priedas (bendra suvestinė)'!$O$8:$O$25</definedName>
    <definedName name="inst" localSheetId="6">'[5]Titulinis lapas'!$AR$86:$AR$98</definedName>
    <definedName name="inst" localSheetId="7">'[5]Titulinis lapas'!$AR$86:$AR$98</definedName>
    <definedName name="inst" localSheetId="8">'[5]Titulinis lapas'!$AR$86:$AR$98</definedName>
    <definedName name="inst" localSheetId="9">'[5]Titulinis lapas'!$AR$86:$AR$98</definedName>
    <definedName name="inst">'[2]Titulinis lapas'!$AR$86:$AR$98</definedName>
    <definedName name="jjj">#REF!</definedName>
    <definedName name="KombBiudEil" localSheetId="6">'[3]1 priedas (bendra suvestinė)'!$B$9:$B$24</definedName>
    <definedName name="KombBiudEil" localSheetId="7">'[4]1 priedas (bendra suvestinė)'!$B$10:$B$25</definedName>
    <definedName name="KombBiudEil" localSheetId="8">'[3]1 priedas (bendra suvestinė)'!$B$9:$B$24</definedName>
    <definedName name="KombBiudEil" localSheetId="9">'[3]1 priedas (bendra suvestinė)'!$B$9:$B$24</definedName>
    <definedName name="KombBiudEil">'[1]1 priedas (bendra suvestinė)'!$B$9:$B$24</definedName>
    <definedName name="kombieil">#REF!</definedName>
    <definedName name="NR_VARDAS">#REF!</definedName>
    <definedName name="_xlnm.Print_Area" localSheetId="1">'1 priedas (suvestinė lentelė)'!$A$1:$S$38</definedName>
    <definedName name="_xlnm.Print_Area" localSheetId="2">'2 priedas (suvestinė lentelė)'!$A$1:$S$39</definedName>
    <definedName name="_xlnm.Print_Area" localSheetId="3">'3 priedas (suvestinė lentelė)'!$A$1:$S$38</definedName>
    <definedName name="_xlnm.Print_Area" localSheetId="4">'4 priedas (suvestinė lentelė)'!$A$1:$S$37</definedName>
    <definedName name="_xlnm.Print_Area" localSheetId="5">'5 priedas (ataskaita)'!$A$1:$K$19</definedName>
    <definedName name="_xlnm.Print_Area" localSheetId="6">'6 priedas (programos rodikliai)'!$A$1:$I$44</definedName>
    <definedName name="_xlnm.Print_Area" localSheetId="7">'7 priedas (matomumas)'!$A$1:$L$19</definedName>
    <definedName name="_xlnm.Print_Area" localSheetId="0">'Titulinis lapas'!$A$1:$AG$63</definedName>
    <definedName name="s">'[1]1 priedas (bendra suvestinė)'!$B$9:$B$24</definedName>
    <definedName name="sd">'[1]Titulinis lapas'!$AR$108:$AR$109</definedName>
    <definedName name="Tiesiog2" localSheetId="6">'[3]Titulinis lapas'!$AP$108:$AP$109</definedName>
    <definedName name="Tiesiog2" localSheetId="7">'[4]Titulinis lapas'!$AP$108:$AP$109</definedName>
    <definedName name="Tiesiog2" localSheetId="8">'[3]Titulinis lapas'!$AP$108:$AP$109</definedName>
    <definedName name="Tiesiog2" localSheetId="9">'[3]Titulinis lapas'!$AP$108:$AP$109</definedName>
    <definedName name="Tiesiog2">'[1]Titulinis lapas'!$AR$108:$AR$109</definedName>
    <definedName name="Vieta" localSheetId="6">'[3]1 priedas (bendra suvestinė)'!$P$8:$P$25</definedName>
    <definedName name="Vieta" localSheetId="7">'[4]1 priedas (bendra suvestinė)'!$P$10:$P$26</definedName>
    <definedName name="Vieta" localSheetId="8">'[3]1 priedas (bendra suvestinė)'!$P$8:$P$25</definedName>
    <definedName name="Vieta" localSheetId="9">'[3]1 priedas (bendra suvestinė)'!$P$8:$P$25</definedName>
    <definedName name="Vieta">'[1]1 priedas (bendra suvestinė)'!$O$8:$O$25</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4" l="1"/>
  <c r="B1" i="33"/>
  <c r="B1" i="32"/>
  <c r="B1" i="2"/>
  <c r="N24" i="1" l="1"/>
  <c r="K14" i="2" l="1"/>
  <c r="G16" i="28" l="1"/>
  <c r="G17" i="28"/>
  <c r="G15" i="28"/>
  <c r="G8" i="28"/>
  <c r="G9" i="28"/>
  <c r="G7" i="28"/>
  <c r="AB19" i="1" l="1"/>
  <c r="X19" i="1"/>
  <c r="S19" i="1"/>
  <c r="N19" i="1"/>
  <c r="AB18" i="1"/>
  <c r="X18" i="1"/>
  <c r="S18" i="1"/>
  <c r="N18" i="1"/>
  <c r="N22" i="1"/>
  <c r="R34" i="34" l="1"/>
  <c r="R26" i="34"/>
  <c r="Q26" i="34"/>
  <c r="P26" i="34"/>
  <c r="O26" i="34"/>
  <c r="K26" i="34"/>
  <c r="B26" i="34"/>
  <c r="Q25" i="34"/>
  <c r="P25" i="34"/>
  <c r="K25" i="34"/>
  <c r="B25" i="34"/>
  <c r="Q24" i="34"/>
  <c r="P24" i="34"/>
  <c r="K24" i="34"/>
  <c r="B24" i="34"/>
  <c r="Q23" i="34"/>
  <c r="P23" i="34"/>
  <c r="K23" i="34"/>
  <c r="B23" i="34"/>
  <c r="Q22" i="34"/>
  <c r="P22" i="34"/>
  <c r="K22" i="34"/>
  <c r="B22" i="34"/>
  <c r="Q21" i="34"/>
  <c r="P21" i="34"/>
  <c r="K21" i="34"/>
  <c r="B21" i="34"/>
  <c r="Q20" i="34"/>
  <c r="P20" i="34"/>
  <c r="K20" i="34"/>
  <c r="B20" i="34"/>
  <c r="Q19" i="34"/>
  <c r="P19" i="34"/>
  <c r="K19" i="34"/>
  <c r="B19" i="34"/>
  <c r="Q18" i="34"/>
  <c r="P18" i="34"/>
  <c r="K18" i="34"/>
  <c r="B18" i="34"/>
  <c r="Q17" i="34"/>
  <c r="P17" i="34"/>
  <c r="K17" i="34"/>
  <c r="B17" i="34"/>
  <c r="Q16" i="34"/>
  <c r="P16" i="34"/>
  <c r="K16" i="34"/>
  <c r="B16" i="34"/>
  <c r="Q15" i="34"/>
  <c r="P15" i="34"/>
  <c r="O15" i="34"/>
  <c r="S12" i="34" s="1"/>
  <c r="K15" i="34"/>
  <c r="B15" i="34"/>
  <c r="Q14" i="34"/>
  <c r="P14" i="34"/>
  <c r="O14" i="34"/>
  <c r="R24" i="34" s="1"/>
  <c r="K14" i="34"/>
  <c r="B14" i="34"/>
  <c r="Q13" i="34"/>
  <c r="P13" i="34"/>
  <c r="K13" i="34"/>
  <c r="B13" i="34"/>
  <c r="Q12" i="34"/>
  <c r="P12" i="34"/>
  <c r="K12" i="34"/>
  <c r="B12" i="34"/>
  <c r="Q11" i="34"/>
  <c r="P11" i="34"/>
  <c r="K11" i="34"/>
  <c r="B11" i="34"/>
  <c r="Q10" i="34"/>
  <c r="P10" i="34"/>
  <c r="K10" i="34"/>
  <c r="B10" i="34"/>
  <c r="Q9" i="34"/>
  <c r="P9" i="34"/>
  <c r="K9" i="34"/>
  <c r="K7" i="34" s="1"/>
  <c r="G36" i="34" s="1"/>
  <c r="J7" i="34"/>
  <c r="I7" i="34"/>
  <c r="H7" i="34"/>
  <c r="G7" i="34"/>
  <c r="F33" i="34" s="1"/>
  <c r="F34" i="34" s="1"/>
  <c r="N4" i="34"/>
  <c r="R34" i="33"/>
  <c r="R26" i="33"/>
  <c r="Q26" i="33"/>
  <c r="P26" i="33"/>
  <c r="O26" i="33"/>
  <c r="K26" i="33"/>
  <c r="B26" i="33"/>
  <c r="Q25" i="33"/>
  <c r="P25" i="33"/>
  <c r="K25" i="33"/>
  <c r="B25" i="33"/>
  <c r="Q24" i="33"/>
  <c r="P24" i="33"/>
  <c r="K24" i="33"/>
  <c r="B24" i="33"/>
  <c r="Q23" i="33"/>
  <c r="P23" i="33"/>
  <c r="K23" i="33"/>
  <c r="B23" i="33"/>
  <c r="Q22" i="33"/>
  <c r="P22" i="33"/>
  <c r="K22" i="33"/>
  <c r="B22" i="33"/>
  <c r="Q21" i="33"/>
  <c r="P21" i="33"/>
  <c r="K21" i="33"/>
  <c r="B21" i="33"/>
  <c r="Q20" i="33"/>
  <c r="P20" i="33"/>
  <c r="K20" i="33"/>
  <c r="B20" i="33"/>
  <c r="Q19" i="33"/>
  <c r="P19" i="33"/>
  <c r="K19" i="33"/>
  <c r="B19" i="33"/>
  <c r="Q18" i="33"/>
  <c r="P18" i="33"/>
  <c r="K18" i="33"/>
  <c r="B18" i="33"/>
  <c r="Q17" i="33"/>
  <c r="P17" i="33"/>
  <c r="K17" i="33"/>
  <c r="B17" i="33"/>
  <c r="Q16" i="33"/>
  <c r="P16" i="33"/>
  <c r="K16" i="33"/>
  <c r="B16" i="33"/>
  <c r="Q15" i="33"/>
  <c r="P15" i="33"/>
  <c r="O15" i="33"/>
  <c r="O36" i="33" s="1"/>
  <c r="K15" i="33"/>
  <c r="B15" i="33"/>
  <c r="Q14" i="33"/>
  <c r="P14" i="33"/>
  <c r="O14" i="33"/>
  <c r="R24" i="33" s="1"/>
  <c r="K14" i="33"/>
  <c r="B14" i="33"/>
  <c r="Q13" i="33"/>
  <c r="P13" i="33"/>
  <c r="K13" i="33"/>
  <c r="B13" i="33"/>
  <c r="Q12" i="33"/>
  <c r="P12" i="33"/>
  <c r="K12" i="33"/>
  <c r="B12" i="33"/>
  <c r="Q11" i="33"/>
  <c r="P11" i="33"/>
  <c r="K11" i="33"/>
  <c r="B11" i="33"/>
  <c r="Q10" i="33"/>
  <c r="P10" i="33"/>
  <c r="K10" i="33"/>
  <c r="B10" i="33"/>
  <c r="Q9" i="33"/>
  <c r="P9" i="33"/>
  <c r="K9" i="33"/>
  <c r="K7" i="33" s="1"/>
  <c r="G36" i="33" s="1"/>
  <c r="J7" i="33"/>
  <c r="I7" i="33"/>
  <c r="H7" i="33"/>
  <c r="G7" i="33"/>
  <c r="F33" i="33" s="1"/>
  <c r="F34" i="33" s="1"/>
  <c r="N4" i="33"/>
  <c r="R34" i="32"/>
  <c r="R26" i="32"/>
  <c r="Q26" i="32"/>
  <c r="P26" i="32"/>
  <c r="O26" i="32"/>
  <c r="K26" i="32"/>
  <c r="B26" i="32"/>
  <c r="Q25" i="32"/>
  <c r="P25" i="32"/>
  <c r="K25" i="32"/>
  <c r="B25" i="32"/>
  <c r="Q24" i="32"/>
  <c r="P24" i="32"/>
  <c r="K24" i="32"/>
  <c r="B24" i="32"/>
  <c r="Q23" i="32"/>
  <c r="P23" i="32"/>
  <c r="K23" i="32"/>
  <c r="B23" i="32"/>
  <c r="Q22" i="32"/>
  <c r="P22" i="32"/>
  <c r="K22" i="32"/>
  <c r="B22" i="32"/>
  <c r="Q21" i="32"/>
  <c r="P21" i="32"/>
  <c r="K21" i="32"/>
  <c r="B21" i="32"/>
  <c r="Q20" i="32"/>
  <c r="P20" i="32"/>
  <c r="K20" i="32"/>
  <c r="B20" i="32"/>
  <c r="Q19" i="32"/>
  <c r="P19" i="32"/>
  <c r="K19" i="32"/>
  <c r="B19" i="32"/>
  <c r="Q18" i="32"/>
  <c r="P18" i="32"/>
  <c r="K18" i="32"/>
  <c r="B18" i="32"/>
  <c r="Q17" i="32"/>
  <c r="P17" i="32"/>
  <c r="K17" i="32"/>
  <c r="B17" i="32"/>
  <c r="Q16" i="32"/>
  <c r="P16" i="32"/>
  <c r="K16" i="32"/>
  <c r="B16" i="32"/>
  <c r="Q15" i="32"/>
  <c r="P15" i="32"/>
  <c r="O15" i="32"/>
  <c r="S24" i="32" s="1"/>
  <c r="K15" i="32"/>
  <c r="B15" i="32"/>
  <c r="Q14" i="32"/>
  <c r="P14" i="32"/>
  <c r="O14" i="32"/>
  <c r="O35" i="32" s="1"/>
  <c r="K14" i="32"/>
  <c r="B14" i="32"/>
  <c r="Q13" i="32"/>
  <c r="P13" i="32"/>
  <c r="K13" i="32"/>
  <c r="B13" i="32"/>
  <c r="Q12" i="32"/>
  <c r="P12" i="32"/>
  <c r="K12" i="32"/>
  <c r="B12" i="32"/>
  <c r="Q11" i="32"/>
  <c r="P11" i="32"/>
  <c r="K11" i="32"/>
  <c r="B11" i="32"/>
  <c r="Q10" i="32"/>
  <c r="P10" i="32"/>
  <c r="K10" i="32"/>
  <c r="B10" i="32"/>
  <c r="Q9" i="32"/>
  <c r="P9" i="32"/>
  <c r="K9" i="32"/>
  <c r="K7" i="32" s="1"/>
  <c r="G36" i="32" s="1"/>
  <c r="J7" i="32"/>
  <c r="I7" i="32"/>
  <c r="H7" i="32"/>
  <c r="G7" i="32"/>
  <c r="F33" i="32" s="1"/>
  <c r="F34" i="32" s="1"/>
  <c r="N4" i="32"/>
  <c r="S16" i="34" l="1"/>
  <c r="S11" i="32"/>
  <c r="S11" i="34"/>
  <c r="S13" i="32"/>
  <c r="S9" i="34"/>
  <c r="R23" i="34"/>
  <c r="S14" i="34"/>
  <c r="R19" i="34"/>
  <c r="R13" i="32"/>
  <c r="S21" i="32"/>
  <c r="R25" i="34"/>
  <c r="S21" i="33"/>
  <c r="S25" i="34"/>
  <c r="S16" i="33"/>
  <c r="S18" i="34"/>
  <c r="R11" i="33"/>
  <c r="R21" i="34"/>
  <c r="S9" i="33"/>
  <c r="S23" i="34"/>
  <c r="S21" i="34"/>
  <c r="S19" i="34"/>
  <c r="S9" i="32"/>
  <c r="S17" i="34"/>
  <c r="S13" i="33"/>
  <c r="S20" i="33"/>
  <c r="S17" i="33"/>
  <c r="S22" i="33"/>
  <c r="S15" i="33"/>
  <c r="S10" i="34"/>
  <c r="S25" i="32"/>
  <c r="S25" i="33"/>
  <c r="S13" i="34"/>
  <c r="S15" i="34"/>
  <c r="S24" i="34"/>
  <c r="S17" i="32"/>
  <c r="S18" i="33"/>
  <c r="S22" i="34"/>
  <c r="S19" i="33"/>
  <c r="S24" i="33"/>
  <c r="S19" i="32"/>
  <c r="S15" i="32"/>
  <c r="S23" i="32"/>
  <c r="S11" i="33"/>
  <c r="S23" i="33"/>
  <c r="S20" i="34"/>
  <c r="O36" i="34"/>
  <c r="R17" i="34"/>
  <c r="R11" i="32"/>
  <c r="R9" i="32"/>
  <c r="R23" i="33"/>
  <c r="R15" i="34"/>
  <c r="R9" i="33"/>
  <c r="R25" i="33"/>
  <c r="R21" i="33"/>
  <c r="R19" i="33"/>
  <c r="R17" i="33"/>
  <c r="R13" i="33"/>
  <c r="R15" i="33"/>
  <c r="R9" i="34"/>
  <c r="R11" i="34"/>
  <c r="R13" i="34"/>
  <c r="O35" i="34"/>
  <c r="R10" i="34"/>
  <c r="R12" i="34"/>
  <c r="R14" i="34"/>
  <c r="R16" i="34"/>
  <c r="R18" i="34"/>
  <c r="R20" i="34"/>
  <c r="R22" i="34"/>
  <c r="O35" i="33"/>
  <c r="R10" i="33"/>
  <c r="R12" i="33"/>
  <c r="S10" i="33"/>
  <c r="S12" i="33"/>
  <c r="R14" i="33"/>
  <c r="S14" i="33"/>
  <c r="R16" i="33"/>
  <c r="R18" i="33"/>
  <c r="R20" i="33"/>
  <c r="R22" i="33"/>
  <c r="R15" i="32"/>
  <c r="R17" i="32"/>
  <c r="R19" i="32"/>
  <c r="R21" i="32"/>
  <c r="R23" i="32"/>
  <c r="R25" i="32"/>
  <c r="R10" i="32"/>
  <c r="R12" i="32"/>
  <c r="S10" i="32"/>
  <c r="S12" i="32"/>
  <c r="R14" i="32"/>
  <c r="S14" i="32"/>
  <c r="R16" i="32"/>
  <c r="R18" i="32"/>
  <c r="R20" i="32"/>
  <c r="R22" i="32"/>
  <c r="R24" i="32"/>
  <c r="O36" i="32"/>
  <c r="S16" i="32"/>
  <c r="S18" i="32"/>
  <c r="S20" i="32"/>
  <c r="S22" i="32"/>
  <c r="Q36" i="34" l="1"/>
  <c r="Q36" i="33"/>
  <c r="Q36" i="32"/>
  <c r="Q35" i="32"/>
  <c r="Q35" i="33"/>
  <c r="Q35" i="34"/>
  <c r="N28" i="1"/>
  <c r="Z29" i="1"/>
  <c r="Z30" i="1"/>
  <c r="N30" i="1" l="1"/>
  <c r="N31" i="1" s="1"/>
  <c r="Q34" i="33"/>
  <c r="Q34" i="32"/>
  <c r="Q34" i="34"/>
  <c r="Z31" i="1"/>
  <c r="T30" i="1" l="1"/>
  <c r="T29" i="1"/>
  <c r="T31" i="1" s="1"/>
  <c r="R26" i="2" l="1"/>
  <c r="Q26" i="2"/>
  <c r="P26" i="2"/>
  <c r="O26" i="2"/>
  <c r="K26" i="2"/>
  <c r="B26" i="2"/>
  <c r="Q25" i="2"/>
  <c r="P25" i="2"/>
  <c r="K25" i="2"/>
  <c r="B25" i="2"/>
  <c r="Q24" i="2"/>
  <c r="P24" i="2"/>
  <c r="K24" i="2"/>
  <c r="B24" i="2"/>
  <c r="Q23" i="2"/>
  <c r="P23" i="2"/>
  <c r="K23" i="2"/>
  <c r="B23" i="2"/>
  <c r="Q22" i="2"/>
  <c r="P22" i="2"/>
  <c r="K22" i="2"/>
  <c r="B22" i="2"/>
  <c r="Q21" i="2"/>
  <c r="P21" i="2"/>
  <c r="K21" i="2"/>
  <c r="B21" i="2"/>
  <c r="Q20" i="2"/>
  <c r="P20" i="2"/>
  <c r="K20" i="2"/>
  <c r="B20" i="2"/>
  <c r="Q19" i="2"/>
  <c r="P19" i="2"/>
  <c r="K19" i="2"/>
  <c r="B19" i="2"/>
  <c r="Q18" i="2"/>
  <c r="P18" i="2"/>
  <c r="K18" i="2"/>
  <c r="B18" i="2"/>
  <c r="Q17" i="2"/>
  <c r="P17" i="2"/>
  <c r="K17" i="2"/>
  <c r="B17" i="2"/>
  <c r="Q16" i="2"/>
  <c r="P16" i="2"/>
  <c r="K16" i="2"/>
  <c r="B16" i="2"/>
  <c r="Q15" i="2"/>
  <c r="P15" i="2"/>
  <c r="K15" i="2"/>
  <c r="B15" i="2"/>
  <c r="Q14" i="2"/>
  <c r="P14" i="2"/>
  <c r="B14" i="2"/>
  <c r="Q13" i="2"/>
  <c r="P13" i="2"/>
  <c r="K13" i="2"/>
  <c r="B13" i="2"/>
  <c r="Q12" i="2"/>
  <c r="P12" i="2"/>
  <c r="K12" i="2"/>
  <c r="B12" i="2"/>
  <c r="Q11" i="2"/>
  <c r="P11" i="2"/>
  <c r="K11" i="2"/>
  <c r="B11" i="2"/>
  <c r="Q10" i="2"/>
  <c r="P10" i="2"/>
  <c r="K10" i="2"/>
  <c r="B10" i="2"/>
  <c r="Q9" i="2"/>
  <c r="P9" i="2"/>
  <c r="K9" i="2"/>
  <c r="O15" i="2" l="1"/>
  <c r="O14" i="2"/>
  <c r="R22" i="2" l="1"/>
  <c r="R12" i="2"/>
  <c r="R16" i="2"/>
  <c r="R18" i="2"/>
  <c r="R10" i="2"/>
  <c r="R15" i="2"/>
  <c r="R11" i="2"/>
  <c r="R19" i="2"/>
  <c r="R20" i="2"/>
  <c r="R17" i="2"/>
  <c r="R21" i="2"/>
  <c r="R25" i="2"/>
  <c r="R9" i="2"/>
  <c r="R13" i="2"/>
  <c r="R24" i="2"/>
  <c r="R23" i="2"/>
  <c r="R14" i="2"/>
  <c r="S24" i="2"/>
  <c r="S18" i="2"/>
  <c r="S23" i="2"/>
  <c r="S19" i="2"/>
  <c r="S14" i="2"/>
  <c r="S10" i="2"/>
  <c r="S13" i="2"/>
  <c r="S15" i="2"/>
  <c r="S9" i="2"/>
  <c r="S22" i="2"/>
  <c r="S12" i="2"/>
  <c r="S21" i="2"/>
  <c r="S25" i="2"/>
  <c r="S16" i="2"/>
  <c r="S17" i="2"/>
  <c r="S20" i="2"/>
  <c r="S11" i="2"/>
  <c r="S34" i="34" l="1"/>
  <c r="S34" i="33"/>
  <c r="S34" i="32"/>
  <c r="T28" i="1"/>
  <c r="B7" i="1"/>
  <c r="S35" i="32" l="1"/>
  <c r="R35" i="32" s="1"/>
  <c r="S36" i="32"/>
  <c r="R36" i="32" s="1"/>
  <c r="S36" i="33"/>
  <c r="R36" i="33" s="1"/>
  <c r="S35" i="33"/>
  <c r="R35" i="33" s="1"/>
  <c r="S36" i="34"/>
  <c r="R36" i="34" s="1"/>
  <c r="S35" i="34"/>
  <c r="R35" i="34" s="1"/>
  <c r="G7" i="2"/>
  <c r="F33" i="2" l="1"/>
  <c r="F34" i="2" s="1"/>
  <c r="K7" i="2"/>
  <c r="G36" i="2" s="1"/>
  <c r="J7" i="2"/>
  <c r="I7" i="2"/>
  <c r="H7" i="2"/>
  <c r="R34" i="2" l="1"/>
  <c r="O35" i="2" l="1"/>
  <c r="O36" i="2" l="1"/>
  <c r="Q35" i="2" l="1"/>
  <c r="Q36" i="2"/>
  <c r="Q34" i="2" l="1"/>
  <c r="S34" i="2" l="1"/>
  <c r="N4" i="2"/>
  <c r="S35" i="2" l="1"/>
  <c r="R35" i="2" s="1"/>
  <c r="S36" i="2"/>
  <c r="V24" i="1"/>
  <c r="R36" i="2" l="1"/>
</calcChain>
</file>

<file path=xl/sharedStrings.xml><?xml version="1.0" encoding="utf-8"?>
<sst xmlns="http://schemas.openxmlformats.org/spreadsheetml/2006/main" count="562" uniqueCount="347">
  <si>
    <t>PATVIRTINTA</t>
  </si>
  <si>
    <t>Viešosios įstaigos Centrinės projektų</t>
  </si>
  <si>
    <t>valdymo agentūros direktoriaus</t>
  </si>
  <si>
    <t>(Prašymo apmokėti  išlaidas forma)</t>
  </si>
  <si>
    <t>PRAŠYMAS APMOKĖTI IŠLAIDAS</t>
  </si>
  <si>
    <t>Nr.</t>
  </si>
  <si>
    <t>Data</t>
  </si>
  <si>
    <t>Fondas</t>
  </si>
  <si>
    <t>Programos pavadinimas</t>
  </si>
  <si>
    <t>Projekto vykdytojas</t>
  </si>
  <si>
    <t>VIDAUS SAUGUMO FONDAS</t>
  </si>
  <si>
    <t>Projekto pavadinimas</t>
  </si>
  <si>
    <t>SIENŲ VALDYMO IR VIZŲ POLITIKOS FINANSINĖS PARAMOS PRIEMONĖ</t>
  </si>
  <si>
    <t>Projekto numeris</t>
  </si>
  <si>
    <t xml:space="preserve">VIDAUS SAUGUMO FONDAS </t>
  </si>
  <si>
    <t>Sutarčių su tiekėjais (teikėjais, rangovais) numeriai</t>
  </si>
  <si>
    <t>Tiekėjų (teikėjų, rangovų) pavadinimai</t>
  </si>
  <si>
    <t>Tarpinis</t>
  </si>
  <si>
    <t>Galutinis</t>
  </si>
  <si>
    <t>Prašyme sumos išreikštos nurodyta valiuta</t>
  </si>
  <si>
    <t>Eur</t>
  </si>
  <si>
    <t>Procentai</t>
  </si>
  <si>
    <t>ES lėšos, proc.</t>
  </si>
  <si>
    <t>BF lėšos, proc.</t>
  </si>
  <si>
    <t>Prašome pervesti šiame prašyme nurodytas sumas:</t>
  </si>
  <si>
    <t>Ekonominės klasifikacijos kodas</t>
  </si>
  <si>
    <t>Iš viso</t>
  </si>
  <si>
    <t>Pridedamas 1 priedas "Išlaidų suvestinė lentelė"</t>
  </si>
  <si>
    <t>Pridedamas 2 priedas "Išlaidų suvestinė lentelė"</t>
  </si>
  <si>
    <t>Pridedamas 3 priedas "Išlaidų suvestinė lentelė"</t>
  </si>
  <si>
    <t>Pridedamas 4 priedas "Išlaidų suvestinė lentelė"</t>
  </si>
  <si>
    <t>Pridedamas 5 priedas "Projekto ataskaita"</t>
  </si>
  <si>
    <t>Pridedamas 6 priedas "Programos rodiklių ataskaita"</t>
  </si>
  <si>
    <t>Pridedamas 7 priedas "Matomumo ir informavimo apie projektą priemonių vykdymo ataskaita"</t>
  </si>
  <si>
    <t>Pridedamas 8 priedas "Projekto prisidėjimo prie ES teisyno (Acquis) ir (arba) ES veiksmų plano įgyvendinimo ataskaita"</t>
  </si>
  <si>
    <t>Pridedamas 9 priedas "Projekto prisidėjimo prie programos įgyvendinimo ataskaita"</t>
  </si>
  <si>
    <t>Valdžios sektorius</t>
  </si>
  <si>
    <t>Ne valdžios sektorius</t>
  </si>
  <si>
    <t>2.9.2.1.1.2.</t>
  </si>
  <si>
    <t>2.9.2.2.1.2.</t>
  </si>
  <si>
    <t>2.9.2.1.1.3.</t>
  </si>
  <si>
    <t>2.9.2.2.1.3.</t>
  </si>
  <si>
    <t>Rengėjas</t>
  </si>
  <si>
    <t>vardas, pavardė, telefono numeris, elektroninis paštas</t>
  </si>
  <si>
    <t>Įstaigos vadovas (įgaliotas asmuo)</t>
  </si>
  <si>
    <t xml:space="preserve">IŠLAIDŲ SUVESTINĖ LENTELĖ </t>
  </si>
  <si>
    <t>Prašymo apmokėti išlaidas 1 priedas</t>
  </si>
  <si>
    <t>Eil.
Nr.</t>
  </si>
  <si>
    <t>Sąskaitos data</t>
  </si>
  <si>
    <t>Sąskaitos Nr.</t>
  </si>
  <si>
    <t>Išlaidų pobūdis</t>
  </si>
  <si>
    <t xml:space="preserve">Sąskaitos suma </t>
  </si>
  <si>
    <t>Kitas mokėtinos sumos mažinimas</t>
  </si>
  <si>
    <t>Apmokėtų nuosavomis lėšomis išlaidų suma</t>
  </si>
  <si>
    <t>Prašyta apmokėti suma  ankstesniuose prašymuose</t>
  </si>
  <si>
    <t>Prašoma apmokėti suma</t>
  </si>
  <si>
    <t>Projekto biudžeto išlaidoms priskiriamo (-ų) intervencinio (-ių) veiksmo (-ų) kodas (-ai) ir pavadinimas (-ai)</t>
  </si>
  <si>
    <t>Iš viso:</t>
  </si>
  <si>
    <t>Jei ne avansas</t>
  </si>
  <si>
    <t>Ar avansas</t>
  </si>
  <si>
    <t>2.9.2.1.1.2/3.</t>
  </si>
  <si>
    <t>2.9.2.2.1.2/3.</t>
  </si>
  <si>
    <t>Avansinis</t>
  </si>
  <si>
    <t>FĮ</t>
  </si>
  <si>
    <t>FN</t>
  </si>
  <si>
    <t>FS</t>
  </si>
  <si>
    <t>Netaikoma</t>
  </si>
  <si>
    <t>Sutarties su tiekėju (teikėju, rangovu) įgyvendinimo ir apmokėjimo būklė:</t>
  </si>
  <si>
    <t>Tiekėjo (teikėjo, rangovo) pavadinimas</t>
  </si>
  <si>
    <t>Sutarties Nr.</t>
  </si>
  <si>
    <t>Prašoma apmokėti pagal šį prašymą</t>
  </si>
  <si>
    <t>Fondo finansinės paramos (ES) lėšos</t>
  </si>
  <si>
    <t>Bendrojo finansavimo (LR) lėšos</t>
  </si>
  <si>
    <t>Patirtos išlaidos pagal sutartį</t>
  </si>
  <si>
    <t>Nepatirtos išlaidos pagal sutartį</t>
  </si>
  <si>
    <t>Prašymo apmokėti išlaidas 2 priedas</t>
  </si>
  <si>
    <t>Prašymo apmokėti išlaidas 3 priedas</t>
  </si>
  <si>
    <t>Prašymo apmokėti išlaidas 4 priedas</t>
  </si>
  <si>
    <t xml:space="preserve">PROJEKTO ATASKAITA </t>
  </si>
  <si>
    <t>Prašymo apmokėti išlaidas 5 priedas</t>
  </si>
  <si>
    <t>(Lentelė pildoma kaupiamuoju būdu, teikiant kiekvieną PAI)</t>
  </si>
  <si>
    <t>Eilės Nr.</t>
  </si>
  <si>
    <t>Projekto sutarties biudžeto eilutės Nr. ir pavadinimas</t>
  </si>
  <si>
    <t>Vykdytas pirkimas - įslaptintas  ar susiję su žvalgybinio pobūdžio veikla (Taip/Ne)</t>
  </si>
  <si>
    <t>Pirkimų Nr.</t>
  </si>
  <si>
    <t>Komentarai</t>
  </si>
  <si>
    <t>Nuo projekto pradžios iki ataskaitinio laikotarpio pabaigos pasiekta reikšmė (Iš viso)</t>
  </si>
  <si>
    <t xml:space="preserve"> C2.a – Infrastruktūra  </t>
  </si>
  <si>
    <t xml:space="preserve"> C2.b – Techninės priemonės (pvz. transporto priemonės)</t>
  </si>
  <si>
    <t xml:space="preserve"> C2.c – Įranga (kompiuteriai, skaneriai ir pan.)</t>
  </si>
  <si>
    <t xml:space="preserve">C2.d – Kita </t>
  </si>
  <si>
    <t>C1 – Teikiant fondo paramą sukurtų arba patobulintų priemonių, kuriomis siekiama sudaryti geresnes sąlygas valstybėms narėms apsaugoti ypatingos svarbos infrastruktūros objektus visuose ekonomikos sektoriuose, skaičius</t>
  </si>
  <si>
    <t xml:space="preserve">C2 – Teikiant fondo paramą vykdytų projektų, susijusių su rizikos vertinimu ir valdymu vidaus saugumo srityje, skaičius – stulpelyje „Kiekis“ įrašyti reikšmę «1», jei projektas susijęs su vidaus saugumo rizikų vertinimu ir valdymu </t>
  </si>
  <si>
    <t>C3 – Teikiant fondo paramą surengtų ekspertų susitikimų, praktinių mokymų, seminarų, konferencijų, išleistų leidinių, sukurtų interneto svetainių ir vykdytų konsultacijų (internetu) skaičius</t>
  </si>
  <si>
    <t xml:space="preserve">C3.a – Susijusių su ypatingos svarbos infrastruktūros apsauga </t>
  </si>
  <si>
    <t xml:space="preserve">C3.b – Susijusių su krizėmis ir rizikos valdymu  </t>
  </si>
  <si>
    <t>PROGRAMOS RODIKLIŲ ATASKAITA</t>
  </si>
  <si>
    <t>Prašymo apmokėti išlaidas 6 priedas</t>
  </si>
  <si>
    <t>1. Programos PRODUKTO rodikliai</t>
  </si>
  <si>
    <t>Konkretaus tikslo numeris</t>
  </si>
  <si>
    <t>Programos PRODUKTO rodiklio Nr.  ir pavadinimas</t>
  </si>
  <si>
    <t>Programos PRODUKTO rodiklio matavimo vienetas</t>
  </si>
  <si>
    <t>Nuo projekto pradžios iki ataskaitinio laikotarpio pradžios pasiekta programos PRODUKTO rodiklio reikšmė</t>
  </si>
  <si>
    <t>Per ataskaitinį laikotarpį pasiekta programos PRODUKTO  rodiklio reikšmė</t>
  </si>
  <si>
    <t>Nuo projekto pradžios iki ataskaitinio laikotarpio pabaigos pasiekta programos PRODUKTO rodiklio reikšmė</t>
  </si>
  <si>
    <t>Pastabos</t>
  </si>
  <si>
    <t>2. Programos REZULTATO rodikliai</t>
  </si>
  <si>
    <t>Programos REZULTATO rodiklio Nr.  ir pavadinimas</t>
  </si>
  <si>
    <t>Programos REZULTATO rodiklio matavimo vienetas</t>
  </si>
  <si>
    <t>Nuo projekto pradžios iki ataskaitinio laikotarpio pradžios pasiekta programos REZULTATO rodiklio reikšmė</t>
  </si>
  <si>
    <t>Per ataskaitinį laikotarpį pasiekta programos REZULTATO rodiklio reikšmė</t>
  </si>
  <si>
    <t>Nuo projekto pradžios iki ataskaitinio laikotarpio pabaigos pasiekta programos REZULTATO rodiklio reikšmė</t>
  </si>
  <si>
    <t>Duomenų šaltinis (pagrindžiantys dokumentai, įrodantys pasiektą programos rodiklį)</t>
  </si>
  <si>
    <t>Pastaba. Siekiant išvengti programos rodiklio reikšmės dvigubinimo, jei projektas įgyvendinamas keliais etapais, apie pasiektą programos rodiklio reikšmę (pvz., modernizuotų / palaikomų didelės apimties IT sistemų skaičių, išlaikomų konsulinių darbuotojų skaičių ir pan.) pranešama vieną kartą pagal projekto I-ąjį etapą.</t>
  </si>
  <si>
    <t>produkto rodiklis</t>
  </si>
  <si>
    <t>rezultato rodiklis</t>
  </si>
  <si>
    <t>VSFKT1</t>
  </si>
  <si>
    <t xml:space="preserve">P1.1 mokymų dalyvių skaičius </t>
  </si>
  <si>
    <t>R1.5  veikiančių valstybinių duomenų bazių ar tinklų susiejimas su ES IT sistemomis ar tarptautinėmis duomenų bazėmis skaičius</t>
  </si>
  <si>
    <t xml:space="preserve">P1.2. Ekspertų susitikimų/ praktikų/ mokymų vizitų skaičius </t>
  </si>
  <si>
    <t xml:space="preserve">R1.6 Administracinių padalinių sukūrusių naujus ar adaptavusi turimus informacijos apsikeitimo mechanizmus/ procedūras/ priemones/ gaires reikalingas informacijos apsikeitimui su kitomis valstybėmis narėmis ar ES institucijomis/ tarpautinėmis organizacijomis/ trečiosiomis šalimis, skaičius  </t>
  </si>
  <si>
    <t xml:space="preserve">P1.3. Sukurtų/adaptuotų/ išlaikomų IT sistemų/ duomenų bazių/ tinklų sąsajų/ funkcionalumų/ priežiūros skaičius </t>
  </si>
  <si>
    <t xml:space="preserve">R1.7  Mokymų dalyvių, manačių, kad mokymai buvo naudingi ir reikalingi jų darbui, skaičius </t>
  </si>
  <si>
    <t>P1.4. Įsigytos įrangos vienetų kiekis (skaičius)</t>
  </si>
  <si>
    <r>
      <t xml:space="preserve">R1.8.1 Mokymų dalyvių skaičius, manančių, kad mokymuose įgytas žinias ir šgūdžius naudoja darbe skaičius, praėjus </t>
    </r>
    <r>
      <rPr>
        <b/>
        <sz val="10"/>
        <rFont val="Times New Roman"/>
        <family val="1"/>
      </rPr>
      <t>3 mėnesiams</t>
    </r>
    <r>
      <rPr>
        <sz val="10"/>
        <rFont val="Times New Roman"/>
        <family val="1"/>
      </rPr>
      <t xml:space="preserve"> po mokymų</t>
    </r>
  </si>
  <si>
    <t>VSFKT2</t>
  </si>
  <si>
    <t xml:space="preserve">P2.1 Tarpvalstybinių operacijų skaičius  </t>
  </si>
  <si>
    <t>R2.5 Apskaičiuota apytikrė turto, įšaldyto vykdant tarpvalstybines operacijas, vertė</t>
  </si>
  <si>
    <t xml:space="preserve">P2.1.1. tarpatutinių operacijų, (iš kurių) kuriose dirbo jungtinės tyrimų komandos, skaičius </t>
  </si>
  <si>
    <t>R2.8 Administracinių vienetų, kurie sukūrė / pritaikė esamus bendradarbiavimo su kitomis valstybėmis narėmis / Sąjungos organais, tarnybomis arba agentūromis / trečiosiomis valstybėmis / tarptautinėmis organizacijomis mechanizmus / procedūras / priemones / gaires, skaičius</t>
  </si>
  <si>
    <t xml:space="preserve">P2.1.2. tarptautinių operacijų, (iš kurių) kurios tiesiogiai ES vykdoma veikla, skaičius </t>
  </si>
  <si>
    <t>R2.9 Darbuotojų, dalyvavusių tarpvalstybinėse operacijose, skaičius</t>
  </si>
  <si>
    <t>P2.2 Ekspertų susitikimų/ praktikų/ mokymų vizitų/ bendrų veiklų skaičius</t>
  </si>
  <si>
    <t xml:space="preserve">R2. Įgyvendintų Šengeno rekomendacijų skaičius </t>
  </si>
  <si>
    <t>P2.3 Įsigytos įrangos vienetų kiekis (skaičius)</t>
  </si>
  <si>
    <t>P2.4 Transporto priemonių, įsigytų tarpvalstybinėms/sienos kirtimo operacijoms vykdyti, skaičius</t>
  </si>
  <si>
    <t>VSFKT3</t>
  </si>
  <si>
    <t xml:space="preserve">P3.1 mokymų dalyvių skaičius </t>
  </si>
  <si>
    <t xml:space="preserve">R3.1 Inicijuotų pasiūlymų išvengti radikalizmo skaičius </t>
  </si>
  <si>
    <t xml:space="preserve">P3.2 Mainų programų / praktikų/ mokymų vizitų skaičius </t>
  </si>
  <si>
    <t xml:space="preserve">R3.2 Inicijuotų pasiūlymų apsaugoti ir suteikti pagalbą liudininkams ar pranešėjams/informatoriams, skaičius </t>
  </si>
  <si>
    <t>P3.3 Įsigytos įrangos vienetų kiekis (skaičius)</t>
  </si>
  <si>
    <t>R3.3 Svarbios infrastrukūros/ viešųjų erdvių, turinčių naujas ar pritaikytas patalpas apsisaugančias nuo rizikų susijusių su saugumu, kiekis</t>
  </si>
  <si>
    <t>P3.4 Įsigytų transporto priemonių skaičius</t>
  </si>
  <si>
    <t xml:space="preserve">R3.4 Sukurtų bendrų kompetencijos centrų ar bendrų operacijų palaikymo centrų kiekis </t>
  </si>
  <si>
    <t>P3.5 Pastatytos/ įsigytos/ atnaujintos infrastruktūros/ saugos ir panašų patalpų/ priemonių/ mechanizmų kiekis</t>
  </si>
  <si>
    <t xml:space="preserve">R3.11 Mokymo dalyvių skaičius, manančių, kad mokymai yra naudingi jų darbui </t>
  </si>
  <si>
    <t xml:space="preserve">P3.6 Projektų, skirtų užkardyti nusikaltimus, kiekis </t>
  </si>
  <si>
    <r>
      <t xml:space="preserve">R3.13 Mokymų dalyvių skaičius, manančių, kad mokymuose įgytas žinias ir šgūdžius naudoja darbe skaičius, praėjus </t>
    </r>
    <r>
      <rPr>
        <b/>
        <sz val="10"/>
        <rFont val="Times New Roman"/>
        <family val="1"/>
      </rPr>
      <t xml:space="preserve">3 mėnesiams </t>
    </r>
    <r>
      <rPr>
        <sz val="10"/>
        <rFont val="Times New Roman"/>
        <family val="1"/>
      </rPr>
      <t>po mokymų</t>
    </r>
  </si>
  <si>
    <t xml:space="preserve">P3.7 Projektų, skirtų padėti nusikaltimo aukoms, skaičius  </t>
  </si>
  <si>
    <t xml:space="preserve">P3.8 Kiekis /skaičius nusikaltimo aukų, kurioms buvo suteikta pagalba </t>
  </si>
  <si>
    <t>tikslas</t>
  </si>
  <si>
    <t>VSF|KT1</t>
  </si>
  <si>
    <t>VSF|KT2</t>
  </si>
  <si>
    <t>VSF|KT3</t>
  </si>
  <si>
    <t>SVVP|KT1</t>
  </si>
  <si>
    <t>SVVP|KT2</t>
  </si>
  <si>
    <t>SVVPKT1</t>
  </si>
  <si>
    <t>P 1.1 Įrangos vienetų, įsigytų sienos perėjimo punktams, skaičius:</t>
  </si>
  <si>
    <t>R1.16 Inicijuotų / patobulintų nacionalinių institucijų bendradarbiavimo su EUROSUR nacionaliniu koordinavimo centru formų skaičius</t>
  </si>
  <si>
    <t>P1.1.1. iš įrangos skaičiaus: įsigytų automatizuotos sienų kontrolės sistemų, savitarnos sistemų ir e. vartų skaičius</t>
  </si>
  <si>
    <t>R1.19 Dalyvių, kurie praėjus trims mėnesiams po dalyvavimo mokymuose pranešė, kad naudojasi to mokymo metu įgytais įgūdžiais ir kompetencijomis, skaičius</t>
  </si>
  <si>
    <t>P1.2 Eksploatuojamų / suremontuotų infrastruktūros objektų skaičius</t>
  </si>
  <si>
    <t>R1.20 Asmenų, kuriems sienos apsaugos institucijos neleido atvykti, skaičius</t>
  </si>
  <si>
    <t>P1.5 Įsigytų orlaivių skaičius:</t>
  </si>
  <si>
    <t>R1.18 Rekomendacijų, pateiktų atlikus Šengeno vertinimus ir pažeidžiamumo vertinimus sienų valdymo srityje, į kurias buvo atsižvelgta, skaičius</t>
  </si>
  <si>
    <t>P1.5.1 iš orlaivių skaičiaus: įsigytų bepiločių orlaivių skaičius</t>
  </si>
  <si>
    <t>P1.6 Įsigytų jūrų transporto priemonių skaičius</t>
  </si>
  <si>
    <t>P1.7 Įsigytų sausumos transporto priemonių skaičius</t>
  </si>
  <si>
    <t>P1.8 Remiamų dalyvių skaičius:</t>
  </si>
  <si>
    <t>P1.8.1 iš dalyvių skaičiaus: mokymo veiklos dalyvių skaičius</t>
  </si>
  <si>
    <t>P1.10 Informacinių technologijų (IT) funkcionalumų, kurie buvo sukurti / eksploatuojami / modernizuoti, skaičius</t>
  </si>
  <si>
    <t>P1.11 Didelės apimties IT sistemų, kurios buvo sukurtos / eksploatuojamos / modernizuotos, skaičius:</t>
  </si>
  <si>
    <t>P1.11.1 iš IT sistemų skaičiaus: sukurtų didelės apimties IT sistemų skaičius</t>
  </si>
  <si>
    <t>P1.13 Asmenų, kurie sienos perėjimo punktuose paprašė tarptautinės apsaugos, skaičius</t>
  </si>
  <si>
    <t>SVVPKT2</t>
  </si>
  <si>
    <t xml:space="preserve">P2.1 Projektų, kuriais remiamas vizų tvarkymo skaitmeninimas, skaičius </t>
  </si>
  <si>
    <t>R2.8 Naujų / modernizuotų konsulatų Šengeno erdvei nepriklausančiose valstybėse skaičius:</t>
  </si>
  <si>
    <t>P2.2 Remiamų dalyvių skaičius:</t>
  </si>
  <si>
    <t>R2.8.1 iš modernizuotų konsulatų skaičiaus: konsulatų, kurie buvo modernizuoti siekiant užtikrinti, kad prašymus išduoti vizą pateikiantiems asmenims būtų teikiamos klientams palankesnės paslaugos, skaičius</t>
  </si>
  <si>
    <t>P2.2.1 iš dalyvių skaičiaus: mokymo veiklos dalyvių skaičius</t>
  </si>
  <si>
    <t>R2.9 Rekomendacijų, pateiktų atlikus Šengeno vertinimus bendros vizų politikos srityje, į kurias buvo atsižvelgta, skaičius</t>
  </si>
  <si>
    <t>P2.3 Į konsulatus trečiosiose valstybėse nusiųstų darbuotojų skaičius:</t>
  </si>
  <si>
    <t>R2.10 Skaitmeninėmis priemonėmis pateiktų prašymų išduoti vizą skaičius</t>
  </si>
  <si>
    <t>P2.3.1 iš darbuotojų skaičiaus: vizų tvarkymo tikslais nusiųstų darbuotojų skaičius</t>
  </si>
  <si>
    <t>R2.11 Inicijuotų / patobulintų valstybių narių bendradarbiavimo vizų tvarkymo srityje formų skaičius</t>
  </si>
  <si>
    <t>P2.4 IT funkcionalumų, kurie buvo sukurti / eksploatuojami / modernizuoti, skaičius</t>
  </si>
  <si>
    <t xml:space="preserve">R2.12 Dalyvių, kurie praėjus trims mėnesiams po dalyvavimo mokymuose pranešė, kad naudojasi to mokymo metu įgytais įgūdžiais ir kompetencijomis, skaičius </t>
  </si>
  <si>
    <t>P2.5 Didelės apimties IT sistemų, kurios buvo sukurtos / eksploatuojamos / modernizuotos, skaičius:</t>
  </si>
  <si>
    <t>P2.5.1 iš IT sistemų skaičiaus: sukurtų didelės apimties IT sistemų skaičius</t>
  </si>
  <si>
    <t xml:space="preserve">MATOMUMO IR INFORMAVIMO APIE PROJEKTĄ PRIEMONIŲ VYKDYMO ATASKAITA </t>
  </si>
  <si>
    <t>Prašymo apmokėti išlaidas 7 priedas</t>
  </si>
  <si>
    <t xml:space="preserve"> Matomumo ir informavimo apie projektą priemonės</t>
  </si>
  <si>
    <t xml:space="preserve">Taip </t>
  </si>
  <si>
    <t>Ne*</t>
  </si>
  <si>
    <t>Netaikoma**</t>
  </si>
  <si>
    <t>1.</t>
  </si>
  <si>
    <t xml:space="preserve">Pažymėjus „Taip“, pateikti interneto svetainės nuorodą ir nuotrauką (ekrano kopiją). </t>
  </si>
  <si>
    <t>2.</t>
  </si>
  <si>
    <t xml:space="preserve">Pažymėjus „Taip“, pateikti socialinio tinklo (ar tinklų) pavadinimą, konkrečios paskyros pavadinimą, nuorodą ir nuotrauką (ekrano kopiją). </t>
  </si>
  <si>
    <t>3.</t>
  </si>
  <si>
    <t>Pažymėjus „Taip“, jeigu pranešimas buvo skelbiamas internete, pateikti interneto svetainės nuorodą ir nuotrauką (ekrano kopiją), jeigu  informacija paskelbta leidinyje, renginio programoje, mokymų sertifikate ir pan., pateikti jo kopiją ir kitus dokumentus.</t>
  </si>
  <si>
    <t>4.</t>
  </si>
  <si>
    <t xml:space="preserve">Pažymėjus „Taip“,  pateikti pagrindimą bei įrodymus, kad priemonė įvykdyta - nurodyti vietą, kurioje pakabinta nuolatinė informacinė lentelė (tikslus adresas ir vieta (pvz., lauke prie pagrindinio įėjimo į pastatą ar įstaigos vestibiulyje, ant infrastruktūros, statinio, įrenginio (įrangos) arba, jei kitaip neįmanoma, netoliese esančioje vietoje), pateikti pakabintos nuolatinės informacinės lentelės nuotrauką. </t>
  </si>
  <si>
    <t>5.</t>
  </si>
  <si>
    <t xml:space="preserve">Pažymėjus „Taip“,  pateikti pagrindimą bei įrodymus, kad priemonė įvykdyta - nurodyti vietą, kurioje pastatytas nuolatinis informacinis stendas  (tikslus adresas ir  vieta (pvz., lauke prie pagrindinio įėjimo į pastatą ar įstaigos vestibiulyje, ant infrastruktūros, statinio, įrenginio (įrangos) arba, jei kitaip neįmanoma, netoliese esančioje vietoje), pateikti pastatyto nuolatinio informacinio stendo nuotrauką. </t>
  </si>
  <si>
    <t>6.</t>
  </si>
  <si>
    <t xml:space="preserve">Pažymėjus „Taip“,  pateikti pagrindimą bei įrodymus, kad  priemonė įvykdyta - nurodyti vietą, kurioje kabo plakatas (tikslus adresas ir vieta pastate (pvz., prie pagrindinio įėjimo į pastatą, įstaigos vestibiulyje ar auditorijoje, kurioje vykdomi mokymai), pateikti kabančio plakato nuotrauką. </t>
  </si>
  <si>
    <t>7.</t>
  </si>
  <si>
    <t xml:space="preserve">Pažymėjus „Taip“,  pateikti pagrindimą bei įrodymus, kad  priemonė įvykdyta - nurodyti vietą, kurioje kabo skaitmeninis ekranas (tikslus adresas ir vieta pastate (pvz., prie pagrindinio įėjimo į pastatą, įstaigos vestibiulyje ar auditorijoje, kurioje vykdomi mokymai), pateikti rodomo skaitmeninio ekrano nuotrauką. </t>
  </si>
  <si>
    <t>8.</t>
  </si>
  <si>
    <t>Pažymėjus „Taip“,  pateikti pagrindimą bei įrodymus, kad priemonė įvykdyta, pvz.,renginio nuotrauką (-os), renginio programos, dalyvių sąrašų kopijas ir pan.</t>
  </si>
  <si>
    <t>9.</t>
  </si>
  <si>
    <t>Pažymėjus „Taip“,  pateikti pagrindimą bei įrodymus, kad priemonė įvykdyta, pvz., renginio nuotrauką (-os), renginio programos, dalyvių sąrašų kopijas ir pan.</t>
  </si>
  <si>
    <t>10.</t>
  </si>
  <si>
    <t>Kitų papildomų komunikacinių, informacinių, ES finansavimo matomumo didinimo veiklų vykdymas</t>
  </si>
  <si>
    <t>Pažymėjus „Taip“, pateikti pagrindimą bei įrodymus, kad priemonė (-s) įvykdyta  (-os), pvz., nuotraukas, interneto svetainių nuorodas, dokumentų kopijas ir pan.</t>
  </si>
  <si>
    <t>Prašymo apmokėti išlaidas 8 priedas</t>
  </si>
  <si>
    <t>PROJEKTO PRISIDĖJIMO PRIE ES TEISYNO (ACQUIS) IR (ARBA) ES VEIKSMŲ PLANO ĮGYVENDINIMO ATASKAITA</t>
  </si>
  <si>
    <t>(Lentelė pildoma teikiant galutinį PAI)</t>
  </si>
  <si>
    <t>ES teisyno (acquis) ir (arba) ES veiksmų plano pavadinimas</t>
  </si>
  <si>
    <t>ES teisyno (acquis) ir (arba) ES veiksmų plano įgyvendinimo padėtis</t>
  </si>
  <si>
    <t xml:space="preserve">Projekto įgyvendinimo metu pasiekta ES teisyno (acquis)  ir (arba) ES veiksmų plano įgyvendinimo padėtis </t>
  </si>
  <si>
    <t>Prašymo apmokėti išlaidas 9 priedas</t>
  </si>
  <si>
    <t>PROJEKTO PRISIDĖJIMO PRIE PROGRAMOS ĮGYVENDINIMO ATASKAITA</t>
  </si>
  <si>
    <t>Projekto prisidėjimo prie programos įgyvendinimo aprašymas</t>
  </si>
  <si>
    <t>Aplinkybės ir veiksmai, darę poveikį projekto rezultatams</t>
  </si>
  <si>
    <r>
      <t xml:space="preserve">C1 Naudojantis fondo parama vykdyto konsulatų bendradarbiavimo </t>
    </r>
    <r>
      <rPr>
        <sz val="12"/>
        <color rgb="FFFF0000"/>
        <rFont val="Times New Roman"/>
        <family val="1"/>
      </rPr>
      <t>atvejų skaičius</t>
    </r>
  </si>
  <si>
    <r>
      <t xml:space="preserve">C2.1 Naudojantis fondo parama surengtuose su bendra vizų politika susijusiuose mokymuose dalyvavusių darbuotojų skaičius </t>
    </r>
    <r>
      <rPr>
        <sz val="12"/>
        <color rgb="FFFF0000"/>
        <rFont val="Times New Roman"/>
        <family val="1"/>
      </rPr>
      <t>(dalyvių skaičius)</t>
    </r>
  </si>
  <si>
    <r>
      <t>C2.2 Išklausytų kursų skaičius (</t>
    </r>
    <r>
      <rPr>
        <sz val="12"/>
        <color rgb="FFFF0000"/>
        <rFont val="Times New Roman"/>
        <family val="1"/>
      </rPr>
      <t xml:space="preserve">valandų skaičius, </t>
    </r>
    <r>
      <rPr>
        <sz val="12"/>
        <rFont val="Times New Roman"/>
        <family val="1"/>
      </rPr>
      <t>pvz., jei 5 dalyviai dalyvavo 8 val. trukmės mokymuose tai reikia skaičiuoti 40 val.</t>
    </r>
    <r>
      <rPr>
        <sz val="12"/>
        <color rgb="FF000000"/>
        <rFont val="Times New Roman"/>
        <family val="1"/>
      </rPr>
      <t>)</t>
    </r>
  </si>
  <si>
    <t>C3 Naudojantis fondo parama įsteigtų specializuotų pareigybių trečiosiose šalyse skaičius</t>
  </si>
  <si>
    <r>
      <t xml:space="preserve">C4.1 Teikiant fondo paramą sukurtų arba modernizuotų </t>
    </r>
    <r>
      <rPr>
        <sz val="12"/>
        <color rgb="FFFF0000"/>
        <rFont val="Times New Roman"/>
        <family val="1"/>
      </rPr>
      <t>konsulatų skaičius</t>
    </r>
    <r>
      <rPr>
        <sz val="12"/>
        <rFont val="Times New Roman"/>
        <family val="1"/>
      </rPr>
      <t xml:space="preserve"> atsižvelgiant į bendrą konsulatų skaičių  </t>
    </r>
  </si>
  <si>
    <r>
      <t xml:space="preserve">C4.2 Naudojantis fondo parama sukurtų arba modernizuotų konsulatų </t>
    </r>
    <r>
      <rPr>
        <sz val="12"/>
        <color rgb="FFFF0000"/>
        <rFont val="Times New Roman"/>
        <family val="1"/>
      </rPr>
      <t xml:space="preserve">procentinė dalis </t>
    </r>
    <r>
      <rPr>
        <sz val="12"/>
        <color rgb="FF000000"/>
        <rFont val="Times New Roman"/>
        <family val="1"/>
      </rPr>
      <t>atsižvelgiant į bendrą konsulatų skaičių</t>
    </r>
  </si>
  <si>
    <r>
      <t xml:space="preserve">C1.1 Teikiant fondo paramą surengtuose su sienų valdymu susijusiuose mokymuose dalyvavusių darbuotojų skaičius </t>
    </r>
    <r>
      <rPr>
        <sz val="12"/>
        <color rgb="FFFF0000"/>
        <rFont val="Times New Roman"/>
        <family val="1"/>
      </rPr>
      <t>(dalyvių skaičius)</t>
    </r>
  </si>
  <si>
    <r>
      <t>C1.2 Teikiant fondo paramą surengtų su sienų valdymu susijusių mokymų skaičius (</t>
    </r>
    <r>
      <rPr>
        <sz val="12"/>
        <color rgb="FFFF0000"/>
        <rFont val="Times New Roman"/>
        <family val="1"/>
      </rPr>
      <t>valandų skaičius</t>
    </r>
    <r>
      <rPr>
        <sz val="12"/>
        <rFont val="Times New Roman"/>
        <family val="1"/>
      </rPr>
      <t>, pvz., jei 5 dalyviai dalyvavo 8 val. trukmės mokymuose tai reikia skaičiuoti 40 val.)</t>
    </r>
  </si>
  <si>
    <r>
      <t xml:space="preserve">C2 Naudojantis fondo parama sukurtų ar modernizuotų sienų kontrolės (patikros ir stebėjimas) infrastruktūros objektų ir priemonių skaičius </t>
    </r>
    <r>
      <rPr>
        <sz val="12"/>
        <color rgb="FFFF0000"/>
        <rFont val="Times New Roman"/>
        <family val="1"/>
      </rPr>
      <t>(pasirinkti papunktį pagal projekte numatomą pirkti pagrindinį viešųjų pirkimų objektą,  nurodomas kiekis vienetais)</t>
    </r>
  </si>
  <si>
    <t>C2.a – Infrastruktūra</t>
  </si>
  <si>
    <t>C2.b – Techninės priemonės (oro, sausumos, jūros sienų; pvz. transporto priemonės)</t>
  </si>
  <si>
    <t>C2.c – Įranga (pvz. kompiuteriai, serveriai ir pan.)</t>
  </si>
  <si>
    <t>C2.d – Kita</t>
  </si>
  <si>
    <r>
      <t xml:space="preserve">C4 Nacionalinių sienų stebėjimo infrastruktūros </t>
    </r>
    <r>
      <rPr>
        <sz val="12"/>
        <color rgb="FFFF0000"/>
        <rFont val="Times New Roman"/>
        <family val="1"/>
      </rPr>
      <t xml:space="preserve">objektų, </t>
    </r>
    <r>
      <rPr>
        <sz val="12"/>
        <rFont val="Times New Roman"/>
        <family val="1"/>
      </rPr>
      <t xml:space="preserve">įsteigtų ir (arba) toliau plėtojamų taikant EUROSUR, </t>
    </r>
    <r>
      <rPr>
        <sz val="12"/>
        <color rgb="FFFF0000"/>
        <rFont val="Times New Roman"/>
        <family val="1"/>
      </rPr>
      <t>skaičius</t>
    </r>
  </si>
  <si>
    <t>C4.a - Nacionaliniai koordinavimo centrai</t>
  </si>
  <si>
    <t>C4.b - Regioniniai koordinavimo centrai</t>
  </si>
  <si>
    <t xml:space="preserve">C4.c - Vietiniai koordinavimo centrai </t>
  </si>
  <si>
    <t xml:space="preserve">C4.d - Kitų tipų koordinavimo </t>
  </si>
  <si>
    <t>C1 Teikiant fondo paramą organizuotų bendrų tyrimų grupių (JIT) ir vykdytų Europos daugiadalykės kovos su nusikalstamumo grėsmėmis platformos (EMPACT) operatyvinių projektų skaičius, taip pat dalyvaujančios valstybės narės ir valdžios institucijos</t>
  </si>
  <si>
    <t>C1.a - Vadovaujanti (valstybė narė)</t>
  </si>
  <si>
    <t>C1.b - Partneris  (valstybė narė)</t>
  </si>
  <si>
    <t>C1.c – Dalyvaujančios institucijos</t>
  </si>
  <si>
    <t>C1.d - Dalyvaujanti ES Agentūra (Eurojust, Europol), jei taikoma</t>
  </si>
  <si>
    <t>C2.1 Teisėsaugos pareigūnų, teikiant fondo paramą išklausiusių mokymus tarpvalstybinėmis temomis, skaičius (dalyvavusių teisėsaugos pareigūnų skaičius; pasirinkti visus aktualius papunkčius)</t>
  </si>
  <si>
    <t>C2.1.a – Terorizmas – dalyvavusių teisėsaugos pareigūnų skaičius</t>
  </si>
  <si>
    <t xml:space="preserve">C2.1.b – Prekyba žmonėmis ir moterų bei vaikų seksualinis išnaudojimas – dalyvavusių teisėsaugos pareigūnų skaičius </t>
  </si>
  <si>
    <t xml:space="preserve">C2.1.c – Neteisėta prekyba narkotikais – dalyvavusių teisėsaugos pareigūnų skaičius </t>
  </si>
  <si>
    <t xml:space="preserve">C2.1.d – Neteisėta prekyba ginklais – dalyvavusių teisėsaugos pareigūnų skaičius </t>
  </si>
  <si>
    <t xml:space="preserve">C2.1.e – Pinigų plovimas – dalyvavusių teisėsaugos pareigūnų skaičius </t>
  </si>
  <si>
    <t xml:space="preserve">C2.1.f – Korupcija – dalyvavusių teisėsaugos pareigūnų skaičius </t>
  </si>
  <si>
    <t xml:space="preserve">C2.1.g – Sukčiavimas mokėjimo priemonėmis – dalyvavusių teisėsaugos pareigūnų skaičius </t>
  </si>
  <si>
    <t xml:space="preserve">C2.1.h – Kompiuteriniai nusikaltimai – dalyvavusių teisėsaugos pareigūnų skaičius </t>
  </si>
  <si>
    <t xml:space="preserve">C2.1.i – organizuotas nusikalstamumas – dalyvavusių teisėsaugos pareigūnų skaičius </t>
  </si>
  <si>
    <t xml:space="preserve">C2.1.j – Teisėsaugos sritis: Keitimasis informacija – dalyvavusių teisėsaugos pareigūnų skaičius </t>
  </si>
  <si>
    <t>C2.1.k – Teisėsaugos sritis: operatyvinis bendradarbiavimas – dalyvavusių teisėsaugos pareigūnų skaičius</t>
  </si>
  <si>
    <t>C2.2 Teikiant fondo paramą surengtų mokymų tarpvalstybinėmis temomis trukmė (dienų skaičius; kiekvieno mokymo trukmę dienomis padauginti iš dalyvavusių pareigūnų skaičiaus ir įrašyti bendrą sumą pagal projektą, pvz., jei 5 dalyviai dalyvavo 2 d. trukmės mokymuose tai reikia skaičiuoti 10 d.; pasirinkti visus aktualius papunkčius)</t>
  </si>
  <si>
    <t>C2.2.a  – Terorizmas – teisėsaugos pareigūnų mokymai – dienų skaičius</t>
  </si>
  <si>
    <t xml:space="preserve">C2.2.b – Prekyba žmonėmis ir moterų bei vaikų seksualinis išnaudojimas – teisėsaugos pareigūnų mokymai – dienų skaičius </t>
  </si>
  <si>
    <t xml:space="preserve">C2.2.c – Neteisėta prekyba narkotikais – teisėsaugos pareigūnų mokymai – dienų skaičius </t>
  </si>
  <si>
    <t xml:space="preserve">C2.2.d – Neteisėta prekyba ginklais – teisėsaugos pareigūnų mokymai – dienų skaičius </t>
  </si>
  <si>
    <t>C2.2.e – Pinigų plovimas – teisėsaugos pareigūnų mokymai – dienų skaičius</t>
  </si>
  <si>
    <t xml:space="preserve">C2.2.f – Korupcija – teisėsaugos pareigūnų mokymai – dienų skaičius </t>
  </si>
  <si>
    <t xml:space="preserve">C2.2.g – Sukčiavimas mokėjimo priemonėmis – teisėsaugos pareigūnų mokymai – dienų skaičius </t>
  </si>
  <si>
    <t xml:space="preserve">C2.2.h – Kompiuteriniai nusikaltimai – teisėsaugos pareigūnų mokymai – dienų skaičius </t>
  </si>
  <si>
    <t xml:space="preserve">C2.2.i – organizuotas nusikalstamumas – teisėsaugos pareigūnų mokymai – dienų skaičius </t>
  </si>
  <si>
    <t xml:space="preserve">C2.2.j – Teisėsaugos sritis: Keitimasis informacija – dalyvavusių teisėsaugos pareigūnų mokymai – dienų skaičius </t>
  </si>
  <si>
    <t>C2.2.k – Teisėsaugos sritis: operatyvinis bendradarbiavimas – teisėsaugos pareigūnų mokymai – dienų skaičius</t>
  </si>
  <si>
    <t>C3.1 Nusikalstamumo prevencijos srities projektų skaičius (pasirinkti tik vieną, kurį projektas labiausiai atitinka)</t>
  </si>
  <si>
    <t xml:space="preserve">C3.1.a – Terorizmas </t>
  </si>
  <si>
    <t xml:space="preserve">C3.1.b – Prekyba žmonėmis ir moterų bei vaikų seksualinis išnaudojimas </t>
  </si>
  <si>
    <t xml:space="preserve">C3.1.c – Neteisėta prekyba narkotikais </t>
  </si>
  <si>
    <t xml:space="preserve">C3.1.d – Neteisėta prekyba narkotikais </t>
  </si>
  <si>
    <t xml:space="preserve">C3.1.e – Pinigų plovimas </t>
  </si>
  <si>
    <t xml:space="preserve">C3.1.f – Korupcija </t>
  </si>
  <si>
    <t xml:space="preserve">C3.1.g – Sukčiavimas mokėjimo priemonėmis </t>
  </si>
  <si>
    <t xml:space="preserve">C3.1.h – Kompiuteriniai nusikaltimai </t>
  </si>
  <si>
    <t>C3.1.i – Organizuoti nusikaltimai</t>
  </si>
  <si>
    <t xml:space="preserve">C3.2 Nusikalstamumo prevencijos srities projektų finansinė vertė
</t>
  </si>
  <si>
    <t>C4 Iš fondo remiamų projektų, kuriais siekiama gerinti keitimąsi teisėsaugos srities informacija, susijusį su Europolo duomenų sistemomis, saugyklomis arba komunikacijos priemonėmis, skaičius (pvz., duomenų įkėlimo programos, galimybių naudotis Saugaus keitimosi informacija tinklo programa (angl. SIENA) didinimas, projektai, kuriais siekiama gerinti duomenų teikimą analizei skirtoms darbo byloms ir t. t.) (pasirinkti vieną aktualų papunktį)</t>
  </si>
  <si>
    <t xml:space="preserve">C4.a – Duomenų kaupimas </t>
  </si>
  <si>
    <t xml:space="preserve">C4.b – Sąsajų su SIENA plėtimas </t>
  </si>
  <si>
    <t>C4.c – Projektai siekiantys pagerinti duomenų, reikalingų analizei, surinkimą</t>
  </si>
  <si>
    <t>C1 Teikiant fondo paramą sukurtų arba patobulintų priemonių, kuriomis siekiama sudaryti geresnes sąlygas valstybėms narėms apsaugoti ypatingos svarbos infrastruktūros objektus visuose ekonomikos sektoriuose, skaičius</t>
  </si>
  <si>
    <t>C2 Teikiant fondo paramą vykdytų projektų, susijusių su rizikos vertinimu ir valdymu vidaus saugumo srityje, skaičius (stulpelyje „Kiekis“ įrašyti reikšmę «1»)</t>
  </si>
  <si>
    <t>C3 Teikiant fondo paramą surengtų ekspertų susitikimų, praktinių mokymų, seminarų, konferencijų, išleistų leidinių, sukurtų interneto svetainių ir vykdytų konsultacijų (internetu) skaičius (pasirinkti vieną aktualų papunktį)</t>
  </si>
  <si>
    <r>
      <t xml:space="preserve">C1 Naudojantis fondo parama vykdyto konsulatų bendradarbiavimo </t>
    </r>
    <r>
      <rPr>
        <sz val="12"/>
        <color rgb="FFFF0000"/>
        <rFont val="Times New Roman"/>
        <family val="1"/>
        <charset val="186"/>
      </rPr>
      <t>atvejų skaičius</t>
    </r>
  </si>
  <si>
    <r>
      <t xml:space="preserve">C2.1 Naudojantis fondo parama surengtuose su bendra vizų politika susijusiuose mokymuose dalyvavusių darbuotojų skaičius </t>
    </r>
    <r>
      <rPr>
        <sz val="12"/>
        <color rgb="FFFF0000"/>
        <rFont val="Times New Roman"/>
        <family val="1"/>
        <charset val="186"/>
      </rPr>
      <t>(dalyvių skaičius)</t>
    </r>
  </si>
  <si>
    <r>
      <t>C2.2 Išklausytų kursų skaičius (</t>
    </r>
    <r>
      <rPr>
        <sz val="12"/>
        <color rgb="FFFF0000"/>
        <rFont val="Times New Roman"/>
        <family val="1"/>
        <charset val="186"/>
      </rPr>
      <t xml:space="preserve">valandų skaičius, </t>
    </r>
    <r>
      <rPr>
        <sz val="12"/>
        <rFont val="Times New Roman"/>
        <family val="1"/>
        <charset val="186"/>
      </rPr>
      <t>pvz., jei 5 dalyviai dalyvavo 8 val. trukmės mokymuose tai reikia skaičiuoti 40 val.</t>
    </r>
    <r>
      <rPr>
        <sz val="12"/>
        <color rgb="FF000000"/>
        <rFont val="Times New Roman"/>
        <family val="1"/>
        <charset val="186"/>
      </rPr>
      <t>)</t>
    </r>
  </si>
  <si>
    <r>
      <t xml:space="preserve">C4.1 Teikiant fondo paramą sukurtų arba modernizuotų </t>
    </r>
    <r>
      <rPr>
        <sz val="12"/>
        <color rgb="FFFF0000"/>
        <rFont val="Times New Roman"/>
        <family val="1"/>
        <charset val="186"/>
      </rPr>
      <t>konsulatų skaičius</t>
    </r>
    <r>
      <rPr>
        <sz val="12"/>
        <rFont val="Times New Roman"/>
        <family val="1"/>
        <charset val="186"/>
      </rPr>
      <t xml:space="preserve"> atsižvelgiant į bendrą konsulatų skaičių  </t>
    </r>
  </si>
  <si>
    <r>
      <t xml:space="preserve">C4.2 Naudojantis fondo parama sukurtų arba modernizuotų konsulatų </t>
    </r>
    <r>
      <rPr>
        <sz val="12"/>
        <color rgb="FFFF0000"/>
        <rFont val="Times New Roman"/>
        <family val="1"/>
        <charset val="186"/>
      </rPr>
      <t xml:space="preserve">procentinė dalis </t>
    </r>
    <r>
      <rPr>
        <sz val="12"/>
        <color rgb="FF000000"/>
        <rFont val="Times New Roman"/>
        <family val="1"/>
        <charset val="186"/>
      </rPr>
      <t>atsižvelgiant į bendrą konsulatų skaičių</t>
    </r>
  </si>
  <si>
    <r>
      <t xml:space="preserve">C1.1 Teikiant fondo paramą surengtuose su sienų valdymu susijusiuose mokymuose dalyvavusių darbuotojų skaičius </t>
    </r>
    <r>
      <rPr>
        <sz val="12"/>
        <color rgb="FFFF0000"/>
        <rFont val="Times New Roman"/>
        <family val="1"/>
        <charset val="186"/>
      </rPr>
      <t>(dalyvių skaičius)</t>
    </r>
  </si>
  <si>
    <r>
      <t>C1.2 Teikiant fondo paramą surengtų su sienų valdymu susijusių mokymų skaičius (</t>
    </r>
    <r>
      <rPr>
        <sz val="12"/>
        <color rgb="FFFF0000"/>
        <rFont val="Times New Roman"/>
        <family val="1"/>
        <charset val="186"/>
      </rPr>
      <t>valandų skaičius</t>
    </r>
    <r>
      <rPr>
        <sz val="12"/>
        <rFont val="Times New Roman"/>
        <family val="1"/>
        <charset val="186"/>
      </rPr>
      <t>, pvz., jei 5 dalyviai dalyvavo 8 val. trukmės mokymuose tai reikia skaičiuoti 40 val.)</t>
    </r>
  </si>
  <si>
    <r>
      <t xml:space="preserve">C2 Naudojantis fondo parama sukurtų ar modernizuotų sienų kontrolės (patikros ir stebėjimas) infrastruktūros objektų ir priemonių skaičius </t>
    </r>
    <r>
      <rPr>
        <sz val="12"/>
        <color rgb="FFFF0000"/>
        <rFont val="Times New Roman"/>
        <family val="1"/>
        <charset val="186"/>
      </rPr>
      <t>(pasirinkti papunktį pagal projekte numatomą pirkti pagrindinį viešųjų pirkimų objektą,  nurodomas kiekis vienetais)</t>
    </r>
  </si>
  <si>
    <r>
      <t xml:space="preserve">C4 Nacionalinių sienų stebėjimo infrastruktūros </t>
    </r>
    <r>
      <rPr>
        <sz val="12"/>
        <color rgb="FFFF0000"/>
        <rFont val="Times New Roman"/>
        <family val="1"/>
        <charset val="186"/>
      </rPr>
      <t xml:space="preserve">objektų, </t>
    </r>
    <r>
      <rPr>
        <sz val="12"/>
        <rFont val="Times New Roman"/>
        <family val="1"/>
        <charset val="186"/>
      </rPr>
      <t xml:space="preserve">įsteigtų ir (arba) toliau plėtojamų taikant EUROSUR, </t>
    </r>
    <r>
      <rPr>
        <sz val="12"/>
        <color rgb="FFFF0000"/>
        <rFont val="Times New Roman"/>
        <family val="1"/>
        <charset val="186"/>
      </rPr>
      <t>skaičius</t>
    </r>
  </si>
  <si>
    <t>Taip</t>
  </si>
  <si>
    <t>Ne</t>
  </si>
  <si>
    <t>ES lėšos</t>
  </si>
  <si>
    <t xml:space="preserve"> BF lėšos</t>
  </si>
  <si>
    <t>Pastabos:
1. Kai deklaruojama viena sutartis su vienu tiekėju pildomas 1 priedas, o sąskaitos 1 priedo lentelėje pildomos kaupimo būdu, nurodant visas šio prašymo sąskaitas ir sąskaitas buvusias iki šio prašymo.
2. Kai deklaruojamos kelios sutartys su skirtingais tiekėjais, pildomi atskiri priedai kiekvieno tiekėjo sąskaitai faktūrai.
3. Prašymą daugiau nei pagal vieną tiekėją galima teikti tik tuo atveju, jei deklaruojamos išlaidos buvo patirtos pagal viešuosius pirkimus, kurie buvo suderinti ir įvertinti CPVA iš anksto arba jei deklaruojamos išlaidos pagal įvykdytus mažos vertės pirkimus</t>
  </si>
  <si>
    <r>
      <t xml:space="preserve">Veiklos numeris </t>
    </r>
    <r>
      <rPr>
        <b/>
        <sz val="10"/>
        <rFont val="Times New Roman"/>
        <family val="1"/>
      </rPr>
      <t>ir pavadinimas</t>
    </r>
  </si>
  <si>
    <r>
      <rPr>
        <b/>
        <sz val="10"/>
        <rFont val="Times New Roman"/>
        <family val="1"/>
      </rPr>
      <t>Projekto veiklos įgyvendinimo rodikliai</t>
    </r>
  </si>
  <si>
    <r>
      <t xml:space="preserve">Su kuriuo PAI </t>
    </r>
    <r>
      <rPr>
        <b/>
        <sz val="10"/>
        <rFont val="Times New Roman"/>
        <family val="1"/>
      </rPr>
      <t>atsiskaityta, Nr.</t>
    </r>
  </si>
  <si>
    <r>
      <t xml:space="preserve">Su šiuo PAI deklaruota </t>
    </r>
    <r>
      <rPr>
        <b/>
        <sz val="10"/>
        <rFont val="Times New Roman"/>
        <family val="1"/>
      </rPr>
      <t>reikšmė</t>
    </r>
  </si>
  <si>
    <r>
      <t xml:space="preserve">Planuota programos PRODUKTO rodiklio reikšmė </t>
    </r>
    <r>
      <rPr>
        <b/>
        <sz val="10"/>
        <rFont val="Times New Roman"/>
        <family val="1"/>
      </rPr>
      <t>projekto sutartyje</t>
    </r>
  </si>
  <si>
    <r>
      <t xml:space="preserve">Planuota programos REZULTATO rodiklio reikšmė </t>
    </r>
    <r>
      <rPr>
        <b/>
        <sz val="10"/>
        <rFont val="Times New Roman"/>
        <family val="1"/>
      </rPr>
      <t>projekto sutartyje</t>
    </r>
  </si>
  <si>
    <r>
      <t xml:space="preserve">Informacija apie </t>
    </r>
    <r>
      <rPr>
        <b/>
        <sz val="10"/>
        <rFont val="Times New Roman"/>
        <family val="1"/>
      </rPr>
      <t xml:space="preserve">įvykdytą matomumo ir informavimo apie projektą priemonę                                                     </t>
    </r>
    <r>
      <rPr>
        <i/>
        <sz val="10"/>
        <rFont val="Times New Roman"/>
        <family val="1"/>
        <charset val="186"/>
      </rPr>
      <t xml:space="preserve">                                                     </t>
    </r>
    <r>
      <rPr>
        <i/>
        <sz val="10"/>
        <rFont val="Times New Roman"/>
        <family val="1"/>
      </rPr>
      <t xml:space="preserve">                         (Jei priemonė įvykdyta ir deklaruota su ankstesniu mokėjimo dokumentu, turi būti nurodytas šio dokumento numeris)</t>
    </r>
  </si>
  <si>
    <t>Nurodoma bendra projekto įgyvendinimo metu pasiekta ES teisyno (acquis) ir (arba) ES veiksmų plano įgyvendinimo padėtis (pažanga), t. y. kaip projektas padėjo įgyvendinti susijusį ES teisyną (acquis) ir (arba) ES veiksmų planą  (SVVP atveju - Šengeno, sienų valdymo ir vizų politikos srityse, VSF atveju - saugumo ir keitimosi atitinkama informacija srityje).</t>
  </si>
  <si>
    <t>Pateikiama informacija apie aplinkybes, kurios projekto įgyvendinimo metu darė poveikį projekto veikloms ir rezultatams, ir visus veiksmus, kurių imtasi šioms aplinkybėms išspręsti. Jeigu aktualu, trumpai aprašoma, kaip su projektu susijusi veikla padėjo sušvelninti svarbių ir staigių pokyčių, dėl kurių galėjo atsirasti nenumatytų grėsmių saugumui (VSF programos projekto atveju) arba spaudimo, susijusio su išorės sienų valdymu (SVVP programos projekto atveju), poveikį. Jeigu buvo, nurodykite su šiomis aplinkybėmis susijusias projekte perskirstytas lėšas ir susijusius programos produkto bei rezultato rodiklius. Jei nebuvo tokių aplinkybių įgyvendinant projektą, tai turi būti nurodoma.</t>
  </si>
  <si>
    <r>
      <t xml:space="preserve">** „Netaikoma“ </t>
    </r>
    <r>
      <rPr>
        <sz val="10"/>
        <rFont val="Times New Roman"/>
        <family val="1"/>
        <charset val="186"/>
      </rPr>
      <t>žymima tuo atveju, jei atitinkama matomumo ir informavimo apie projektą priemonė nebuvo planuota PĮP.</t>
    </r>
  </si>
  <si>
    <t xml:space="preserve">* Pažymėjus „Ne“ visais atvejais, skiltyje „Informacija apie įvykdytą matomumo ir informavimo apie projektą priemonę“ nurodyti, kodėl priemonė nebuvo įvykdyta ir / ar kada priemonę numatoma įgyvendinti. </t>
  </si>
  <si>
    <t xml:space="preserve">Projekto sutartyje planuoto pasiekti rodiklio pavadinimas </t>
  </si>
  <si>
    <t>Projekto sutartyje planuoto pasiekti rodiklio reikšmė</t>
  </si>
  <si>
    <t>7 (=5+6)</t>
  </si>
  <si>
    <t>Aprašoma, kaip projektas prisidėjo prie programos konkretaus tikslo (VSF: KT1 geresnis keitimasis informacija; KT2 aktyvesnis operatyvinis bendradarbiavimas; KT3 kovos su nusikalstamumu ir jo prevencijos užtikrinimo gebėjimų stiprinimas. SVVP: KT1 Europos integruotas sienų valdymas; KT2 Bendra vizų politika; KT3 Speciali tranzito schema) įgyvendinimo: kaip projekto įgyvendinimo metu pasiekti programos produkto ir rezultato rodikliai / projekto veiklų įgyvendinimo rodikliai prisidėjo prie programos KT įgyvendinimo, prie svarbiausių nacionalinių iššūkių, KT problemų sprendimo, kokia pažanga KT pasiekta įgyvendinus projektą ir pan.</t>
  </si>
  <si>
    <t>Policijos departamentas prie Lietuvos Respublikos vidaus reikalų ministerijos</t>
  </si>
  <si>
    <t>Informatikos ir ryšių departamentas prie Lietuvos Respublikos vidaus reikalų ministerijos</t>
  </si>
  <si>
    <t>Finansinių nusikaltimų tyrimo tarnyba prie Lietuvos  Respublikos vidaus reikalų ministerijos</t>
  </si>
  <si>
    <t>Lietuvos Respublikos valstybės saugumo departamentas</t>
  </si>
  <si>
    <t>Lietuvos Respublikos specialiųjų tyrimų tarnyba</t>
  </si>
  <si>
    <t>Valstybės sienos apsaugos tarnyba prie Lietuvos Respublikos vidaus reikalų ministerijos</t>
  </si>
  <si>
    <t>Migracijos departamentas prie Lietuvos Respublikos vidaus reikalų ministerijos</t>
  </si>
  <si>
    <t>Lietuvos Respublikos užsienio reikalų ministerija</t>
  </si>
  <si>
    <t>AB „LTG Infra“</t>
  </si>
  <si>
    <t>Viešojo saugumo tarnyba prie Vidaus reikalų ministerijos</t>
  </si>
  <si>
    <t>Asmens dokumentų išrašymo centras prie Lietuvos Respublikos vidaus reikalų ministerijos</t>
  </si>
  <si>
    <t>Bendra visų sutarčių su tiekėjais (teikėjais, rangovais) suma</t>
  </si>
  <si>
    <t>Sutarties su tiekėju (teikėju, rangovu) suma</t>
  </si>
  <si>
    <r>
      <t xml:space="preserve">vardas, pavardė, </t>
    </r>
    <r>
      <rPr>
        <sz val="10"/>
        <rFont val="Times New Roman"/>
        <family val="1"/>
      </rPr>
      <t>parašas</t>
    </r>
  </si>
  <si>
    <t xml:space="preserve"> Projekto aprašymas interneto svetainėje</t>
  </si>
  <si>
    <t xml:space="preserve"> Projekto aprašymas socialiniame (-iuose) tinkle (-uose)</t>
  </si>
  <si>
    <t xml:space="preserve"> Informavimas apie projekto finansavimą iš ES ir BF (jeigu taikoma) lėšų visuomenei ar projekto dalyviams skirtuose dokumentuose, vaizdinio poveikio ar informacinėje medžiagoje ir priemonėse</t>
  </si>
  <si>
    <t xml:space="preserve"> Nuolatinės informacinės lentelės pakabinimas gerai matomoje vietoje                                                            </t>
  </si>
  <si>
    <t xml:space="preserve"> Nuolatinio informacinio stendo pastatymas gerai matomoje vietoje                                                                      </t>
  </si>
  <si>
    <t>Projekto plakato (ne mažesnio kaip A3 formato) iškabinimas gerai matomoje vietoje</t>
  </si>
  <si>
    <t xml:space="preserve">Pranešimo apie projektą pristatymas skaitmeniniame ekrane (ne mažesniame kaip A3 formato) gerai matomoje vietoje                                  </t>
  </si>
  <si>
    <t xml:space="preserve">Strateginės svarbos projekto komunikacinio renginio organizavimas ar kitos komunikacijos veiklos vykdymas </t>
  </si>
  <si>
    <t>Projekto, kurio visos išlaidos viršija 10 000 000 (dešimt milijonų) eurų, komunikacinio renginio organizavimas ar kitos komunikacijos veiklos vykdymas</t>
  </si>
  <si>
    <t>Įrašoma informacija, nurodyta Projekto sutarties SSS 1 priedo 9.8 dalyje</t>
  </si>
  <si>
    <t xml:space="preserve">Įrašoma informacija, nurodyta Projekto sutarties SSS 1 priedo 9.8 dalyje </t>
  </si>
  <si>
    <t>2026 m. birželio 2 d. įsakymu Nr. 2026/8-309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</si>
</sst>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L_t_-;\-* #,##0.00\ _L_t_-;_-* &quot;-&quot;??\ _L_t_-;_-@_-"/>
    <numFmt numFmtId="165" formatCode="yyyy\-mm\-dd;@"/>
    <numFmt numFmtId="166" formatCode="#,##0.00_ ;\-#,##0.00\ ;&quot;-&quot;"/>
    <numFmt numFmtId="167" formatCode="\(@\)"/>
    <numFmt numFmtId="168" formatCode="0.00_ ;[Red]\-0.00\ ;&quot;-&quot;"/>
    <numFmt numFmtId="169" formatCode="\(\v\a\l\i\u\t\a\ \-\ @\)"/>
    <numFmt numFmtId="170" formatCode="\-* #,##0.00,_-;\-* #,##0.00,_-;_-* &quot;-&quot;??,_-;_-@_-"/>
    <numFmt numFmtId="171" formatCode="_-* #,##0.00\ _€_-;\-* #,##0.00\ _€_-;_-* &quot;-&quot;??\ _€_-;_-@_-"/>
    <numFmt numFmtId="172" formatCode="_(* #,##0.00_);_(* \(#,##0.00\);_(* &quot;-&quot;??_);_(@_)"/>
    <numFmt numFmtId="173" formatCode="_(* #,##0_);_(* \(#,##0\);_(* &quot;-&quot;??_);_(@_)"/>
  </numFmts>
  <fonts count="53"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10"/>
      <name val="Times New Roman"/>
      <family val="1"/>
      <charset val="186"/>
    </font>
    <font>
      <sz val="10"/>
      <name val="Arial"/>
      <family val="2"/>
      <charset val="186"/>
    </font>
    <font>
      <b/>
      <sz val="10"/>
      <name val="Arial"/>
      <family val="2"/>
      <charset val="186"/>
    </font>
    <font>
      <sz val="8"/>
      <name val="Arial"/>
      <family val="2"/>
      <charset val="186"/>
    </font>
    <font>
      <sz val="10"/>
      <color indexed="63"/>
      <name val="Times New Roman"/>
      <family val="1"/>
      <charset val="186"/>
    </font>
    <font>
      <sz val="10"/>
      <color indexed="9"/>
      <name val="Times New Roman"/>
      <family val="1"/>
      <charset val="186"/>
    </font>
    <font>
      <sz val="11"/>
      <name val="Times New Roman"/>
      <family val="1"/>
      <charset val="186"/>
    </font>
    <font>
      <b/>
      <sz val="10"/>
      <color indexed="63"/>
      <name val="Times New Roman"/>
      <family val="1"/>
      <charset val="186"/>
    </font>
    <font>
      <sz val="10"/>
      <color indexed="63"/>
      <name val="Arial"/>
      <family val="2"/>
      <charset val="186"/>
    </font>
    <font>
      <b/>
      <sz val="12"/>
      <name val="Times New Roman"/>
      <family val="1"/>
      <charset val="186"/>
    </font>
    <font>
      <b/>
      <sz val="10"/>
      <name val="Times New Roman"/>
      <family val="1"/>
      <charset val="186"/>
    </font>
    <font>
      <sz val="8"/>
      <name val="Verdana"/>
      <family val="2"/>
      <charset val="186"/>
    </font>
    <font>
      <sz val="10"/>
      <color rgb="FFFF0000"/>
      <name val="Times New Roman"/>
      <family val="1"/>
      <charset val="186"/>
    </font>
    <font>
      <sz val="11"/>
      <color indexed="8"/>
      <name val="Calibri"/>
      <family val="2"/>
      <charset val="186"/>
    </font>
    <font>
      <sz val="12"/>
      <color rgb="FFFF0000"/>
      <name val="Times New Roman"/>
      <family val="1"/>
    </font>
    <font>
      <sz val="12"/>
      <name val="Times New Roman"/>
      <family val="1"/>
    </font>
    <font>
      <sz val="10"/>
      <color indexed="8"/>
      <name val="Times New Roman"/>
      <family val="1"/>
    </font>
    <font>
      <b/>
      <sz val="10"/>
      <color indexed="8"/>
      <name val="Times New Roman"/>
      <family val="1"/>
      <charset val="186"/>
    </font>
    <font>
      <sz val="10"/>
      <color indexed="8"/>
      <name val="Times New Roman"/>
      <family val="1"/>
      <charset val="186"/>
    </font>
    <font>
      <sz val="12"/>
      <color rgb="FF000000"/>
      <name val="Times New Roman"/>
      <family val="1"/>
    </font>
    <font>
      <sz val="10"/>
      <name val="Arial"/>
      <family val="2"/>
      <charset val="186"/>
    </font>
    <font>
      <b/>
      <sz val="10"/>
      <name val="Times New Roman"/>
      <family val="1"/>
    </font>
    <font>
      <sz val="10"/>
      <name val="Times New Roman"/>
      <family val="1"/>
    </font>
    <font>
      <sz val="10"/>
      <color rgb="FF000000"/>
      <name val="Times New Roman"/>
      <family val="1"/>
    </font>
    <font>
      <sz val="10"/>
      <name val="Arial"/>
      <family val="2"/>
    </font>
    <font>
      <i/>
      <sz val="10"/>
      <name val="Times New Roman"/>
      <family val="1"/>
      <charset val="186"/>
    </font>
    <font>
      <sz val="12"/>
      <name val="Times New Roman"/>
      <family val="1"/>
      <charset val="186"/>
    </font>
    <font>
      <b/>
      <sz val="10"/>
      <color rgb="FF000000"/>
      <name val="Times New Roman"/>
      <family val="1"/>
    </font>
    <font>
      <u/>
      <sz val="10"/>
      <color theme="10"/>
      <name val="Arial"/>
      <family val="2"/>
    </font>
    <font>
      <sz val="8"/>
      <name val="Times New Roman"/>
      <family val="1"/>
    </font>
    <font>
      <sz val="8"/>
      <color rgb="FF000000"/>
      <name val="Times New Roman"/>
      <family val="1"/>
    </font>
    <font>
      <sz val="12"/>
      <color rgb="FF000000"/>
      <name val="Times New Roman"/>
      <family val="1"/>
      <charset val="186"/>
    </font>
    <font>
      <sz val="12"/>
      <color rgb="FFFF0000"/>
      <name val="Times New Roman"/>
      <family val="1"/>
      <charset val="186"/>
    </font>
    <font>
      <b/>
      <sz val="12"/>
      <color rgb="FFFF0000"/>
      <name val="Times New Roman"/>
      <family val="1"/>
      <charset val="186"/>
    </font>
    <font>
      <sz val="10"/>
      <color rgb="FF0000FF"/>
      <name val="Arial"/>
      <family val="2"/>
      <charset val="186"/>
    </font>
    <font>
      <b/>
      <sz val="10"/>
      <color rgb="FF0000FF"/>
      <name val="Times New Roman"/>
      <family val="1"/>
      <charset val="186"/>
    </font>
    <font>
      <sz val="12"/>
      <color rgb="FF0000FF"/>
      <name val="Times New Roman"/>
      <family val="1"/>
      <charset val="186"/>
    </font>
    <font>
      <i/>
      <sz val="10"/>
      <name val="Times New Roman"/>
      <family val="1"/>
    </font>
    <font>
      <i/>
      <sz val="12"/>
      <name val="Times New Roman"/>
      <family val="1"/>
      <charset val="186"/>
    </font>
    <font>
      <b/>
      <sz val="10"/>
      <color rgb="FF002060"/>
      <name val="Times New Roman"/>
      <family val="1"/>
      <charset val="186"/>
    </font>
    <font>
      <b/>
      <sz val="10"/>
      <color indexed="10"/>
      <name val="Times New Roman"/>
      <family val="1"/>
      <charset val="186"/>
    </font>
    <font>
      <sz val="10"/>
      <color theme="0" tint="-4.9989318521683403E-2"/>
      <name val="Times New Roman"/>
      <family val="1"/>
      <charset val="186"/>
    </font>
    <font>
      <b/>
      <i/>
      <sz val="10"/>
      <name val="Times New Roman"/>
      <family val="1"/>
      <charset val="186"/>
    </font>
    <font>
      <sz val="10"/>
      <color indexed="10"/>
      <name val="Times New Roman"/>
      <family val="1"/>
      <charset val="186"/>
    </font>
    <font>
      <sz val="10"/>
      <color theme="9"/>
      <name val="Times New Roman"/>
      <family val="1"/>
      <charset val="186"/>
    </font>
    <font>
      <sz val="10"/>
      <color indexed="8"/>
      <name val="Calibri"/>
      <family val="2"/>
      <charset val="186"/>
    </font>
    <font>
      <sz val="10"/>
      <name val="Calibri"/>
      <family val="2"/>
      <charset val="186"/>
    </font>
    <font>
      <b/>
      <sz val="10"/>
      <color rgb="FFFF0000"/>
      <name val="Times New Roman"/>
      <family val="1"/>
      <charset val="186"/>
    </font>
    <font>
      <sz val="10"/>
      <color rgb="FF0000FF"/>
      <name val="Times New Roman"/>
      <family val="1"/>
      <charset val="186"/>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EAEAEA"/>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5"/>
      </top>
      <bottom style="thin">
        <color indexed="55"/>
      </bottom>
      <diagonal/>
    </border>
    <border>
      <left/>
      <right/>
      <top style="thin">
        <color indexed="23"/>
      </top>
      <bottom style="thin">
        <color indexed="23"/>
      </bottom>
      <diagonal/>
    </border>
    <border>
      <left/>
      <right/>
      <top/>
      <bottom style="thin">
        <color indexed="64"/>
      </bottom>
      <diagonal/>
    </border>
    <border>
      <left/>
      <right/>
      <top style="thin">
        <color indexed="55"/>
      </top>
      <bottom style="double">
        <color indexed="64"/>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bottom style="thin">
        <color indexed="2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top/>
      <bottom style="thin">
        <color indexed="55"/>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diagonal/>
    </border>
    <border>
      <left/>
      <right/>
      <top style="medium">
        <color theme="0" tint="-0.499984740745262"/>
      </top>
      <bottom/>
      <diagonal/>
    </border>
    <border>
      <left style="thin">
        <color indexed="23"/>
      </left>
      <right style="thin">
        <color indexed="23"/>
      </right>
      <top style="thin">
        <color indexed="23"/>
      </top>
      <bottom style="thin">
        <color indexed="63"/>
      </bottom>
      <diagonal/>
    </border>
    <border>
      <left/>
      <right style="thin">
        <color indexed="55"/>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style="thin">
        <color indexed="64"/>
      </bottom>
      <diagonal/>
    </border>
    <border>
      <left/>
      <right/>
      <top style="thin">
        <color indexed="6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499984740745262"/>
      </top>
      <bottom/>
      <diagonal/>
    </border>
    <border>
      <left style="medium">
        <color indexed="64"/>
      </left>
      <right style="medium">
        <color indexed="64"/>
      </right>
      <top style="medium">
        <color indexed="64"/>
      </top>
      <bottom/>
      <diagonal/>
    </border>
    <border>
      <left style="thin">
        <color indexed="55"/>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164" fontId="3" fillId="0" borderId="0" applyFont="0" applyFill="0" applyBorder="0" applyAlignment="0" applyProtection="0"/>
    <xf numFmtId="0" fontId="5" fillId="0" borderId="0"/>
    <xf numFmtId="9" fontId="3" fillId="0" borderId="0" applyFont="0" applyFill="0" applyBorder="0" applyAlignment="0" applyProtection="0"/>
    <xf numFmtId="0" fontId="17" fillId="0" borderId="0"/>
    <xf numFmtId="0" fontId="24" fillId="0" borderId="0"/>
    <xf numFmtId="171" fontId="2" fillId="0" borderId="0" applyFont="0" applyFill="0" applyBorder="0" applyAlignment="0" applyProtection="0"/>
    <xf numFmtId="0" fontId="2" fillId="0" borderId="0"/>
    <xf numFmtId="0" fontId="32" fillId="0" borderId="0" applyNumberFormat="0" applyFill="0" applyBorder="0" applyAlignment="0" applyProtection="0"/>
    <xf numFmtId="0" fontId="28" fillId="0" borderId="0"/>
    <xf numFmtId="171" fontId="1" fillId="0" borderId="0" applyFont="0" applyFill="0" applyBorder="0" applyAlignment="0" applyProtection="0"/>
    <xf numFmtId="172" fontId="3" fillId="0" borderId="0" applyFont="0" applyFill="0" applyBorder="0" applyAlignment="0" applyProtection="0"/>
    <xf numFmtId="0" fontId="1" fillId="0" borderId="0"/>
    <xf numFmtId="0" fontId="28" fillId="0" borderId="0"/>
    <xf numFmtId="172" fontId="3" fillId="0" borderId="0" applyFont="0" applyFill="0" applyBorder="0" applyAlignment="0" applyProtection="0"/>
  </cellStyleXfs>
  <cellXfs count="302">
    <xf numFmtId="0" fontId="0" fillId="0" borderId="0" xfId="0"/>
    <xf numFmtId="0" fontId="8" fillId="0" borderId="0" xfId="0" applyFont="1"/>
    <xf numFmtId="0" fontId="4" fillId="0" borderId="0" xfId="0" applyFont="1" applyProtection="1">
      <protection hidden="1"/>
    </xf>
    <xf numFmtId="0" fontId="9" fillId="0" borderId="0" xfId="0" applyFont="1" applyProtection="1">
      <protection hidden="1"/>
    </xf>
    <xf numFmtId="0" fontId="4" fillId="0" borderId="0" xfId="0" applyFont="1" applyAlignment="1" applyProtection="1">
      <alignment wrapText="1"/>
      <protection hidden="1"/>
    </xf>
    <xf numFmtId="0" fontId="6" fillId="2" borderId="0" xfId="0" applyFont="1" applyFill="1" applyProtection="1">
      <protection hidden="1"/>
    </xf>
    <xf numFmtId="0" fontId="8" fillId="0" borderId="0" xfId="0" applyFont="1" applyProtection="1">
      <protection hidden="1"/>
    </xf>
    <xf numFmtId="0" fontId="11" fillId="2" borderId="0" xfId="0" applyFont="1" applyFill="1" applyProtection="1">
      <protection hidden="1"/>
    </xf>
    <xf numFmtId="0" fontId="11" fillId="0" borderId="0" xfId="0" applyFont="1" applyProtection="1">
      <protection hidden="1"/>
    </xf>
    <xf numFmtId="9" fontId="8" fillId="0" borderId="0" xfId="3" applyFont="1" applyFill="1" applyBorder="1" applyAlignment="1" applyProtection="1">
      <alignment vertical="center"/>
      <protection hidden="1"/>
    </xf>
    <xf numFmtId="0" fontId="8" fillId="0" borderId="0" xfId="0" applyFont="1" applyAlignment="1" applyProtection="1">
      <alignment wrapText="1"/>
      <protection hidden="1"/>
    </xf>
    <xf numFmtId="0" fontId="8" fillId="0" borderId="0" xfId="2" applyFont="1" applyProtection="1">
      <protection hidden="1"/>
    </xf>
    <xf numFmtId="0" fontId="8" fillId="0" borderId="0" xfId="0" applyFont="1" applyAlignment="1" applyProtection="1">
      <alignment horizontal="center"/>
      <protection hidden="1"/>
    </xf>
    <xf numFmtId="9" fontId="9" fillId="0" borderId="0" xfId="3" applyFont="1" applyFill="1" applyBorder="1" applyAlignment="1" applyProtection="1">
      <alignment vertical="center"/>
      <protection hidden="1"/>
    </xf>
    <xf numFmtId="9" fontId="11" fillId="2" borderId="0" xfId="3" applyFont="1" applyFill="1" applyAlignment="1" applyProtection="1">
      <alignment horizontal="right"/>
      <protection hidden="1"/>
    </xf>
    <xf numFmtId="9" fontId="11" fillId="2" borderId="0" xfId="3" applyFont="1" applyFill="1" applyProtection="1">
      <protection hidden="1"/>
    </xf>
    <xf numFmtId="169" fontId="4" fillId="0" borderId="0" xfId="0" applyNumberFormat="1" applyFont="1" applyAlignment="1" applyProtection="1">
      <alignment horizontal="right"/>
      <protection hidden="1"/>
    </xf>
    <xf numFmtId="0" fontId="4" fillId="0" borderId="19" xfId="0" applyFont="1" applyBorder="1" applyProtection="1">
      <protection hidden="1"/>
    </xf>
    <xf numFmtId="0" fontId="8" fillId="0" borderId="19" xfId="0" applyFont="1" applyBorder="1"/>
    <xf numFmtId="0" fontId="4" fillId="0" borderId="0" xfId="2" applyFont="1" applyAlignment="1" applyProtection="1">
      <alignment horizontal="center"/>
      <protection hidden="1"/>
    </xf>
    <xf numFmtId="166" fontId="15" fillId="0" borderId="0" xfId="0" applyNumberFormat="1" applyFont="1" applyAlignment="1">
      <alignment vertical="center" wrapText="1" readingOrder="1"/>
    </xf>
    <xf numFmtId="2" fontId="15" fillId="0" borderId="0" xfId="0" applyNumberFormat="1" applyFont="1" applyAlignment="1">
      <alignment vertical="center" wrapText="1"/>
    </xf>
    <xf numFmtId="0" fontId="8" fillId="0" borderId="5" xfId="0" applyFont="1" applyBorder="1" applyProtection="1">
      <protection locked="0"/>
    </xf>
    <xf numFmtId="166" fontId="4" fillId="0" borderId="0" xfId="0" applyNumberFormat="1" applyFont="1" applyProtection="1">
      <protection hidden="1"/>
    </xf>
    <xf numFmtId="0" fontId="16" fillId="0" borderId="0" xfId="0" applyFont="1" applyProtection="1">
      <protection hidden="1"/>
    </xf>
    <xf numFmtId="4" fontId="8" fillId="0" borderId="0" xfId="0" applyNumberFormat="1" applyFont="1" applyProtection="1">
      <protection hidden="1"/>
    </xf>
    <xf numFmtId="0" fontId="17" fillId="0" borderId="0" xfId="4"/>
    <xf numFmtId="0" fontId="17" fillId="0" borderId="0" xfId="4" applyAlignment="1">
      <alignment horizontal="center"/>
    </xf>
    <xf numFmtId="0" fontId="20" fillId="0" borderId="0" xfId="4" applyFont="1" applyAlignment="1">
      <alignment horizontal="left" vertical="center" wrapText="1"/>
    </xf>
    <xf numFmtId="0" fontId="20" fillId="0" borderId="0" xfId="4" applyFont="1" applyAlignment="1">
      <alignment horizontal="justify" vertical="center" wrapText="1"/>
    </xf>
    <xf numFmtId="0" fontId="23" fillId="0" borderId="25" xfId="0" applyFont="1" applyBorder="1" applyAlignment="1">
      <alignment horizontal="justify" vertical="center" wrapText="1"/>
    </xf>
    <xf numFmtId="0" fontId="19" fillId="0" borderId="26" xfId="0" applyFont="1" applyBorder="1" applyAlignment="1">
      <alignment horizontal="justify" vertical="center" wrapText="1"/>
    </xf>
    <xf numFmtId="0" fontId="23" fillId="0" borderId="26" xfId="0" applyFont="1" applyBorder="1" applyAlignment="1">
      <alignment horizontal="justify" vertical="center" wrapText="1"/>
    </xf>
    <xf numFmtId="0" fontId="19" fillId="0" borderId="27" xfId="0" applyFont="1" applyBorder="1" applyAlignment="1">
      <alignment horizontal="justify" vertical="center" wrapText="1"/>
    </xf>
    <xf numFmtId="0" fontId="19" fillId="0" borderId="28" xfId="0" applyFont="1" applyBorder="1" applyAlignment="1">
      <alignment horizontal="justify" vertical="center"/>
    </xf>
    <xf numFmtId="0" fontId="19" fillId="0" borderId="28" xfId="0" applyFont="1" applyBorder="1"/>
    <xf numFmtId="0" fontId="19" fillId="0" borderId="28" xfId="0" applyFont="1" applyBorder="1" applyAlignment="1">
      <alignment horizontal="left" vertical="center" indent="1"/>
    </xf>
    <xf numFmtId="0" fontId="19" fillId="0" borderId="28" xfId="0" applyFont="1" applyBorder="1" applyAlignment="1">
      <alignment wrapText="1"/>
    </xf>
    <xf numFmtId="0" fontId="19" fillId="0" borderId="28" xfId="0" applyFont="1" applyBorder="1" applyAlignment="1">
      <alignment vertical="top" wrapText="1"/>
    </xf>
    <xf numFmtId="0" fontId="19" fillId="0" borderId="28" xfId="0" applyFont="1" applyBorder="1" applyAlignment="1">
      <alignment horizontal="left" wrapText="1"/>
    </xf>
    <xf numFmtId="0" fontId="19" fillId="0" borderId="23" xfId="0" applyFont="1" applyBorder="1"/>
    <xf numFmtId="0" fontId="14" fillId="6" borderId="29" xfId="4" applyFont="1" applyFill="1" applyBorder="1" applyAlignment="1">
      <alignment horizontal="center" vertical="center" wrapText="1"/>
    </xf>
    <xf numFmtId="0" fontId="32" fillId="0" borderId="0" xfId="8" applyAlignment="1">
      <alignment horizontal="justify" vertical="center"/>
    </xf>
    <xf numFmtId="0" fontId="35" fillId="0" borderId="25" xfId="0" applyFont="1" applyBorder="1" applyAlignment="1">
      <alignment horizontal="justify" vertical="center" wrapText="1"/>
    </xf>
    <xf numFmtId="0" fontId="30" fillId="0" borderId="26" xfId="0" applyFont="1" applyBorder="1" applyAlignment="1">
      <alignment horizontal="justify" vertical="center" wrapText="1"/>
    </xf>
    <xf numFmtId="0" fontId="35" fillId="0" borderId="26" xfId="0" applyFont="1" applyBorder="1" applyAlignment="1">
      <alignment horizontal="justify" vertical="center" wrapText="1"/>
    </xf>
    <xf numFmtId="0" fontId="30" fillId="0" borderId="27"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xf numFmtId="0" fontId="30" fillId="0" borderId="28" xfId="0" applyFont="1" applyBorder="1" applyAlignment="1">
      <alignment horizontal="left" vertical="center" indent="1"/>
    </xf>
    <xf numFmtId="0" fontId="30" fillId="0" borderId="28" xfId="0" applyFont="1" applyBorder="1" applyAlignment="1">
      <alignment wrapText="1"/>
    </xf>
    <xf numFmtId="0" fontId="30" fillId="0" borderId="0" xfId="0" applyFont="1"/>
    <xf numFmtId="0" fontId="30" fillId="0" borderId="28" xfId="0" applyFont="1" applyBorder="1" applyAlignment="1">
      <alignment vertical="top" wrapText="1"/>
    </xf>
    <xf numFmtId="0" fontId="30" fillId="0" borderId="28" xfId="0" applyFont="1" applyBorder="1" applyAlignment="1">
      <alignment horizontal="left" wrapText="1"/>
    </xf>
    <xf numFmtId="0" fontId="30" fillId="0" borderId="23" xfId="0" applyFont="1" applyBorder="1"/>
    <xf numFmtId="0" fontId="20" fillId="0" borderId="24" xfId="4" applyFont="1" applyBorder="1" applyAlignment="1">
      <alignment horizontal="center" vertical="center" wrapText="1"/>
    </xf>
    <xf numFmtId="0" fontId="20" fillId="0" borderId="22" xfId="4" applyFont="1" applyBorder="1" applyAlignment="1">
      <alignment horizontal="center" vertical="center" wrapText="1"/>
    </xf>
    <xf numFmtId="0" fontId="17" fillId="0" borderId="0" xfId="4" applyAlignment="1">
      <alignment horizontal="left"/>
    </xf>
    <xf numFmtId="0" fontId="17" fillId="0" borderId="0" xfId="4" applyAlignment="1">
      <alignment vertical="center"/>
    </xf>
    <xf numFmtId="0" fontId="17" fillId="0" borderId="0" xfId="4" applyAlignment="1">
      <alignment horizontal="center" vertical="center"/>
    </xf>
    <xf numFmtId="0" fontId="17" fillId="0" borderId="0" xfId="4" applyAlignment="1">
      <alignment horizontal="left" vertical="center"/>
    </xf>
    <xf numFmtId="0" fontId="4" fillId="0" borderId="0" xfId="0" applyFont="1" applyAlignment="1" applyProtection="1">
      <alignment horizontal="center"/>
      <protection hidden="1"/>
    </xf>
    <xf numFmtId="0" fontId="28" fillId="0" borderId="0" xfId="9"/>
    <xf numFmtId="0" fontId="28" fillId="0" borderId="0" xfId="9" applyAlignment="1">
      <alignment wrapText="1"/>
    </xf>
    <xf numFmtId="0" fontId="14" fillId="6" borderId="29" xfId="4" applyFont="1" applyFill="1" applyBorder="1" applyAlignment="1">
      <alignment horizontal="center" vertical="top" wrapText="1"/>
    </xf>
    <xf numFmtId="0" fontId="3" fillId="0" borderId="0" xfId="9" applyFont="1"/>
    <xf numFmtId="0" fontId="3" fillId="0" borderId="0" xfId="9" applyFont="1" applyAlignment="1">
      <alignment wrapText="1"/>
    </xf>
    <xf numFmtId="49" fontId="4" fillId="0" borderId="29" xfId="10" applyNumberFormat="1" applyFont="1" applyFill="1" applyBorder="1" applyAlignment="1" applyProtection="1">
      <alignment horizontal="center" vertical="center" wrapText="1"/>
      <protection locked="0"/>
    </xf>
    <xf numFmtId="0" fontId="26" fillId="0" borderId="0" xfId="9" applyFont="1"/>
    <xf numFmtId="0" fontId="6" fillId="0" borderId="0" xfId="9" applyFont="1"/>
    <xf numFmtId="0" fontId="31" fillId="0" borderId="0" xfId="9" applyFont="1" applyAlignment="1">
      <alignment vertical="center" wrapText="1"/>
    </xf>
    <xf numFmtId="0" fontId="27" fillId="0" borderId="0" xfId="9" applyFont="1" applyAlignment="1">
      <alignment vertical="center" wrapText="1"/>
    </xf>
    <xf numFmtId="0" fontId="14" fillId="0" borderId="0" xfId="9" applyFont="1" applyAlignment="1">
      <alignment wrapText="1"/>
    </xf>
    <xf numFmtId="0" fontId="27" fillId="0" borderId="0" xfId="9" applyFont="1" applyAlignment="1">
      <alignment horizontal="justify" vertical="center" wrapText="1"/>
    </xf>
    <xf numFmtId="0" fontId="27" fillId="0" borderId="0" xfId="9" applyFont="1" applyAlignment="1">
      <alignment vertical="center"/>
    </xf>
    <xf numFmtId="0" fontId="26" fillId="0" borderId="0" xfId="9" applyFont="1" applyAlignment="1">
      <alignment wrapText="1"/>
    </xf>
    <xf numFmtId="0" fontId="26" fillId="0" borderId="24" xfId="9" applyFont="1" applyBorder="1" applyAlignment="1">
      <alignment vertical="center" wrapText="1"/>
    </xf>
    <xf numFmtId="0" fontId="26" fillId="0" borderId="22" xfId="9" applyFont="1" applyBorder="1" applyAlignment="1">
      <alignment vertical="center" wrapText="1"/>
    </xf>
    <xf numFmtId="0" fontId="31" fillId="0" borderId="0" xfId="9" applyFont="1" applyAlignment="1">
      <alignment horizontal="justify" vertical="center" wrapText="1"/>
    </xf>
    <xf numFmtId="0" fontId="33" fillId="0" borderId="0" xfId="9" applyFont="1" applyAlignment="1">
      <alignment horizontal="justify" vertical="center"/>
    </xf>
    <xf numFmtId="0" fontId="34" fillId="0" borderId="0" xfId="9" applyFont="1" applyAlignment="1">
      <alignment horizontal="justify" vertical="center"/>
    </xf>
    <xf numFmtId="0" fontId="26" fillId="0" borderId="39" xfId="9" applyFont="1" applyBorder="1" applyAlignment="1">
      <alignment vertical="center" wrapText="1"/>
    </xf>
    <xf numFmtId="0" fontId="28" fillId="0" borderId="0" xfId="13"/>
    <xf numFmtId="0" fontId="22" fillId="0" borderId="0" xfId="13" applyFont="1" applyAlignment="1">
      <alignment horizontal="left" vertical="top" wrapText="1"/>
    </xf>
    <xf numFmtId="0" fontId="21" fillId="0" borderId="0" xfId="13" applyFont="1" applyAlignment="1">
      <alignment horizontal="left" vertical="top" wrapText="1"/>
    </xf>
    <xf numFmtId="0" fontId="38" fillId="0" borderId="0" xfId="9" applyFont="1"/>
    <xf numFmtId="0" fontId="39" fillId="0" borderId="0" xfId="9" applyFont="1"/>
    <xf numFmtId="0" fontId="40" fillId="0" borderId="0" xfId="9" applyFont="1"/>
    <xf numFmtId="0" fontId="30" fillId="0" borderId="0" xfId="9" applyFont="1"/>
    <xf numFmtId="0" fontId="10" fillId="0" borderId="0" xfId="9" applyFont="1" applyAlignment="1">
      <alignment vertical="center" wrapText="1"/>
    </xf>
    <xf numFmtId="0" fontId="36" fillId="0" borderId="0" xfId="9" applyFont="1"/>
    <xf numFmtId="0" fontId="37" fillId="0" borderId="0" xfId="9" applyFont="1"/>
    <xf numFmtId="0" fontId="36" fillId="0" borderId="0" xfId="9" applyFont="1" applyAlignment="1">
      <alignment vertical="center" wrapText="1"/>
    </xf>
    <xf numFmtId="0" fontId="14" fillId="4" borderId="29" xfId="4" applyFont="1" applyFill="1" applyBorder="1" applyAlignment="1">
      <alignment horizontal="center" vertical="center" wrapText="1"/>
    </xf>
    <xf numFmtId="0" fontId="4" fillId="4" borderId="29" xfId="4" applyFont="1" applyFill="1" applyBorder="1" applyAlignment="1">
      <alignment horizontal="center" vertical="center" wrapText="1"/>
    </xf>
    <xf numFmtId="0" fontId="13" fillId="0" borderId="0" xfId="4" applyFont="1"/>
    <xf numFmtId="0" fontId="14" fillId="6" borderId="31" xfId="4" applyFont="1" applyFill="1" applyBorder="1" applyAlignment="1">
      <alignment horizontal="center" vertical="top" wrapText="1"/>
    </xf>
    <xf numFmtId="0" fontId="14" fillId="6" borderId="31" xfId="9" applyFont="1" applyFill="1" applyBorder="1" applyAlignment="1">
      <alignment horizontal="center" vertical="top" wrapText="1"/>
    </xf>
    <xf numFmtId="0" fontId="14" fillId="6" borderId="30" xfId="4" applyFont="1" applyFill="1" applyBorder="1" applyAlignment="1">
      <alignment horizontal="center" vertical="center" wrapText="1"/>
    </xf>
    <xf numFmtId="0" fontId="14" fillId="6" borderId="29" xfId="9" applyFont="1" applyFill="1" applyBorder="1" applyAlignment="1">
      <alignment horizontal="center" vertical="center"/>
    </xf>
    <xf numFmtId="0" fontId="14" fillId="6" borderId="31" xfId="12" applyFont="1" applyFill="1" applyBorder="1" applyAlignment="1">
      <alignment horizontal="center" vertical="top" wrapText="1"/>
    </xf>
    <xf numFmtId="0" fontId="4" fillId="0" borderId="29" xfId="4" applyFont="1" applyBorder="1" applyAlignment="1">
      <alignment horizontal="center" vertical="center" wrapText="1"/>
    </xf>
    <xf numFmtId="0" fontId="3" fillId="0" borderId="0" xfId="13" applyFont="1"/>
    <xf numFmtId="0" fontId="4" fillId="0" borderId="0" xfId="13" applyFont="1"/>
    <xf numFmtId="0" fontId="4" fillId="0" borderId="29" xfId="13" applyFont="1" applyBorder="1" applyAlignment="1">
      <alignment horizontal="center" vertical="top" wrapText="1"/>
    </xf>
    <xf numFmtId="0" fontId="4" fillId="0" borderId="23" xfId="13" applyFont="1" applyBorder="1" applyAlignment="1">
      <alignment horizontal="center" vertical="top" wrapText="1"/>
    </xf>
    <xf numFmtId="0" fontId="3" fillId="0" borderId="29" xfId="13" applyFont="1" applyBorder="1" applyAlignment="1">
      <alignment horizontal="center" vertical="top"/>
    </xf>
    <xf numFmtId="49" fontId="4" fillId="0" borderId="0" xfId="10" applyNumberFormat="1" applyFont="1" applyFill="1" applyBorder="1" applyAlignment="1" applyProtection="1">
      <alignment horizontal="center" vertical="center" wrapText="1"/>
      <protection locked="0"/>
    </xf>
    <xf numFmtId="0" fontId="14" fillId="6" borderId="29" xfId="12" applyFont="1" applyFill="1" applyBorder="1" applyAlignment="1">
      <alignment horizontal="center" vertical="top" wrapText="1"/>
    </xf>
    <xf numFmtId="0" fontId="14" fillId="0" borderId="0" xfId="13" applyFont="1"/>
    <xf numFmtId="173" fontId="4" fillId="0" borderId="29" xfId="14" applyNumberFormat="1" applyFont="1" applyFill="1" applyBorder="1" applyAlignment="1">
      <alignment horizontal="center" vertical="center" wrapText="1"/>
    </xf>
    <xf numFmtId="0" fontId="14" fillId="4" borderId="29" xfId="9" applyFont="1" applyFill="1" applyBorder="1" applyAlignment="1">
      <alignment horizontal="center" vertical="center"/>
    </xf>
    <xf numFmtId="166" fontId="4" fillId="0" borderId="0" xfId="0" applyNumberFormat="1" applyFont="1" applyAlignment="1">
      <alignment vertical="center" wrapText="1" readingOrder="1"/>
    </xf>
    <xf numFmtId="2" fontId="4" fillId="0" borderId="0" xfId="0" applyNumberFormat="1" applyFont="1" applyAlignment="1">
      <alignment vertical="center" wrapText="1"/>
    </xf>
    <xf numFmtId="166" fontId="14" fillId="4" borderId="3" xfId="1" applyNumberFormat="1" applyFont="1" applyFill="1" applyBorder="1" applyAlignment="1" applyProtection="1">
      <alignment horizontal="right"/>
      <protection hidden="1"/>
    </xf>
    <xf numFmtId="166" fontId="14" fillId="4" borderId="9" xfId="1" applyNumberFormat="1" applyFont="1" applyFill="1" applyBorder="1" applyAlignment="1" applyProtection="1">
      <alignment horizontal="right"/>
      <protection hidden="1"/>
    </xf>
    <xf numFmtId="0" fontId="4" fillId="0" borderId="0" xfId="0" applyFont="1" applyAlignment="1">
      <alignment vertical="center"/>
    </xf>
    <xf numFmtId="0" fontId="14" fillId="0" borderId="0" xfId="0" applyFont="1" applyProtection="1">
      <protection hidden="1"/>
    </xf>
    <xf numFmtId="0" fontId="44" fillId="0" borderId="0" xfId="0" applyFont="1" applyProtection="1">
      <protection hidden="1"/>
    </xf>
    <xf numFmtId="0" fontId="4" fillId="4" borderId="11" xfId="0" applyFont="1" applyFill="1" applyBorder="1" applyAlignment="1" applyProtection="1">
      <alignment horizontal="center" vertical="center" wrapText="1"/>
      <protection hidden="1"/>
    </xf>
    <xf numFmtId="0" fontId="14" fillId="0" borderId="0" xfId="0" applyFont="1" applyAlignment="1" applyProtection="1">
      <alignment horizontal="center"/>
      <protection hidden="1"/>
    </xf>
    <xf numFmtId="167" fontId="14" fillId="0" borderId="0" xfId="0" applyNumberFormat="1" applyFont="1" applyAlignment="1" applyProtection="1">
      <alignment horizontal="left"/>
      <protection hidden="1"/>
    </xf>
    <xf numFmtId="0" fontId="47" fillId="0" borderId="0" xfId="0" applyFont="1" applyProtection="1">
      <protection hidden="1"/>
    </xf>
    <xf numFmtId="0" fontId="4" fillId="4" borderId="20" xfId="0" applyFont="1" applyFill="1" applyBorder="1" applyAlignment="1" applyProtection="1">
      <alignment horizontal="center" vertical="center" wrapText="1"/>
      <protection hidden="1"/>
    </xf>
    <xf numFmtId="164" fontId="14" fillId="4" borderId="13" xfId="1" applyFont="1" applyFill="1" applyBorder="1" applyAlignment="1" applyProtection="1">
      <protection hidden="1"/>
    </xf>
    <xf numFmtId="164" fontId="14" fillId="4" borderId="34" xfId="1" applyFont="1" applyFill="1" applyBorder="1" applyAlignment="1" applyProtection="1">
      <protection hidden="1"/>
    </xf>
    <xf numFmtId="164" fontId="14" fillId="4" borderId="14" xfId="1" applyFont="1" applyFill="1" applyBorder="1" applyAlignment="1" applyProtection="1">
      <protection hidden="1"/>
    </xf>
    <xf numFmtId="166" fontId="14" fillId="4" borderId="2" xfId="0" applyNumberFormat="1" applyFont="1" applyFill="1" applyBorder="1" applyProtection="1">
      <protection hidden="1"/>
    </xf>
    <xf numFmtId="164" fontId="14" fillId="4" borderId="2" xfId="1" applyFont="1" applyFill="1" applyBorder="1" applyProtection="1">
      <protection hidden="1"/>
    </xf>
    <xf numFmtId="0" fontId="45" fillId="4" borderId="18" xfId="0" applyFont="1" applyFill="1" applyBorder="1" applyAlignment="1" applyProtection="1">
      <alignment wrapText="1"/>
      <protection hidden="1"/>
    </xf>
    <xf numFmtId="0" fontId="4" fillId="4" borderId="29" xfId="0" applyFont="1" applyFill="1" applyBorder="1" applyAlignment="1" applyProtection="1">
      <alignment horizontal="center" wrapText="1"/>
      <protection hidden="1"/>
    </xf>
    <xf numFmtId="0" fontId="4" fillId="4" borderId="29"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0" xfId="0" applyFont="1" applyFill="1" applyProtection="1">
      <protection hidden="1"/>
    </xf>
    <xf numFmtId="0" fontId="4" fillId="0" borderId="29" xfId="1" applyNumberFormat="1" applyFont="1" applyFill="1" applyBorder="1" applyAlignment="1" applyProtection="1">
      <alignment horizontal="left"/>
      <protection hidden="1"/>
    </xf>
    <xf numFmtId="165" fontId="4" fillId="0" borderId="29" xfId="1" applyNumberFormat="1" applyFont="1" applyFill="1" applyBorder="1" applyAlignment="1" applyProtection="1">
      <alignment horizontal="center"/>
      <protection hidden="1"/>
    </xf>
    <xf numFmtId="49" fontId="4" fillId="0" borderId="0" xfId="1" applyNumberFormat="1" applyFont="1" applyFill="1" applyBorder="1" applyProtection="1">
      <protection hidden="1"/>
    </xf>
    <xf numFmtId="166" fontId="9" fillId="0" borderId="0" xfId="0" applyNumberFormat="1" applyFont="1" applyProtection="1">
      <protection hidden="1"/>
    </xf>
    <xf numFmtId="49" fontId="4" fillId="0" borderId="0" xfId="0" applyNumberFormat="1" applyFont="1" applyAlignment="1" applyProtection="1">
      <alignment horizontal="right"/>
      <protection hidden="1"/>
    </xf>
    <xf numFmtId="0" fontId="4" fillId="0" borderId="29" xfId="4" applyFont="1" applyBorder="1" applyAlignment="1">
      <alignment horizontal="left" vertical="center" wrapText="1"/>
    </xf>
    <xf numFmtId="165" fontId="4" fillId="0" borderId="0" xfId="1" applyNumberFormat="1" applyFont="1" applyFill="1" applyBorder="1" applyAlignment="1" applyProtection="1">
      <alignment horizontal="center"/>
      <protection hidden="1"/>
    </xf>
    <xf numFmtId="166" fontId="48" fillId="0" borderId="0" xfId="0" applyNumberFormat="1" applyFont="1" applyProtection="1">
      <protection hidden="1"/>
    </xf>
    <xf numFmtId="0" fontId="4" fillId="4" borderId="3" xfId="0" applyFont="1" applyFill="1" applyBorder="1" applyProtection="1">
      <protection hidden="1"/>
    </xf>
    <xf numFmtId="166" fontId="4" fillId="4" borderId="4" xfId="1" applyNumberFormat="1" applyFont="1" applyFill="1" applyBorder="1" applyAlignment="1" applyProtection="1">
      <alignment horizontal="right"/>
      <protection hidden="1"/>
    </xf>
    <xf numFmtId="166" fontId="4" fillId="4" borderId="3" xfId="1" applyNumberFormat="1" applyFont="1" applyFill="1" applyBorder="1" applyAlignment="1" applyProtection="1">
      <alignment horizontal="right"/>
      <protection hidden="1"/>
    </xf>
    <xf numFmtId="0" fontId="14" fillId="3" borderId="33" xfId="0" applyFont="1" applyFill="1" applyBorder="1" applyProtection="1">
      <protection hidden="1"/>
    </xf>
    <xf numFmtId="9" fontId="4" fillId="4" borderId="33" xfId="3" applyFont="1" applyFill="1" applyBorder="1" applyAlignment="1" applyProtection="1">
      <alignment horizontal="right"/>
      <protection hidden="1"/>
    </xf>
    <xf numFmtId="0" fontId="4" fillId="4" borderId="15" xfId="0" applyFont="1" applyFill="1" applyBorder="1" applyProtection="1">
      <protection hidden="1"/>
    </xf>
    <xf numFmtId="168" fontId="4" fillId="4" borderId="15" xfId="0" applyNumberFormat="1" applyFont="1" applyFill="1" applyBorder="1" applyAlignment="1" applyProtection="1">
      <alignment horizontal="right"/>
      <protection hidden="1"/>
    </xf>
    <xf numFmtId="0" fontId="14" fillId="4" borderId="8" xfId="0" applyFont="1" applyFill="1" applyBorder="1" applyProtection="1">
      <protection hidden="1"/>
    </xf>
    <xf numFmtId="0" fontId="14" fillId="4" borderId="3" xfId="0" applyFont="1" applyFill="1" applyBorder="1" applyProtection="1">
      <protection hidden="1"/>
    </xf>
    <xf numFmtId="166" fontId="14" fillId="4" borderId="8" xfId="1" applyNumberFormat="1" applyFont="1" applyFill="1" applyBorder="1" applyAlignment="1" applyProtection="1">
      <alignment horizontal="right"/>
      <protection hidden="1"/>
    </xf>
    <xf numFmtId="0" fontId="4" fillId="4" borderId="6" xfId="0" applyFont="1" applyFill="1" applyBorder="1" applyProtection="1">
      <protection hidden="1"/>
    </xf>
    <xf numFmtId="168" fontId="4" fillId="4" borderId="6" xfId="0" applyNumberFormat="1" applyFont="1" applyFill="1" applyBorder="1" applyAlignment="1" applyProtection="1">
      <alignment horizontal="right"/>
      <protection hidden="1"/>
    </xf>
    <xf numFmtId="0" fontId="49" fillId="0" borderId="0" xfId="4" applyFont="1"/>
    <xf numFmtId="0" fontId="49" fillId="0" borderId="0" xfId="4" applyFont="1" applyAlignment="1">
      <alignment horizontal="center"/>
    </xf>
    <xf numFmtId="0" fontId="21" fillId="0" borderId="0" xfId="4" applyFont="1" applyAlignment="1">
      <alignment horizontal="center"/>
    </xf>
    <xf numFmtId="0" fontId="44" fillId="0" borderId="0" xfId="4" applyFont="1"/>
    <xf numFmtId="0" fontId="50" fillId="0" borderId="0" xfId="4" applyFont="1"/>
    <xf numFmtId="0" fontId="4" fillId="0" borderId="0" xfId="4" applyFont="1" applyAlignment="1">
      <alignment horizontal="center"/>
    </xf>
    <xf numFmtId="0" fontId="14" fillId="0" borderId="0" xfId="4" applyFont="1" applyAlignment="1">
      <alignment horizontal="right"/>
    </xf>
    <xf numFmtId="0" fontId="50" fillId="0" borderId="0" xfId="4" applyFont="1" applyAlignment="1">
      <alignment horizontal="center"/>
    </xf>
    <xf numFmtId="0" fontId="22" fillId="0" borderId="0" xfId="4" applyFont="1"/>
    <xf numFmtId="49" fontId="4" fillId="0" borderId="29" xfId="1" applyNumberFormat="1" applyFont="1" applyFill="1" applyBorder="1" applyAlignment="1" applyProtection="1">
      <alignment horizontal="center" vertical="center" wrapText="1"/>
      <protection locked="0"/>
    </xf>
    <xf numFmtId="0" fontId="49" fillId="0" borderId="0" xfId="4" applyFont="1" applyAlignment="1">
      <alignment vertical="center"/>
    </xf>
    <xf numFmtId="0" fontId="22" fillId="0" borderId="0" xfId="4" applyFont="1" applyAlignment="1">
      <alignment vertical="center"/>
    </xf>
    <xf numFmtId="0" fontId="22" fillId="0" borderId="0" xfId="4" applyFont="1" applyAlignment="1">
      <alignment vertical="center" wrapText="1"/>
    </xf>
    <xf numFmtId="0" fontId="22" fillId="0" borderId="29" xfId="4" applyFont="1" applyBorder="1" applyAlignment="1">
      <alignment horizontal="center" vertical="center" wrapText="1"/>
    </xf>
    <xf numFmtId="0" fontId="49" fillId="0" borderId="0" xfId="4" applyFont="1" applyAlignment="1">
      <alignment horizontal="center" vertical="center"/>
    </xf>
    <xf numFmtId="0" fontId="49" fillId="0" borderId="0" xfId="4" applyFont="1" applyAlignment="1">
      <alignment horizontal="left" vertical="center"/>
    </xf>
    <xf numFmtId="0" fontId="14" fillId="0" borderId="0" xfId="4" applyFont="1"/>
    <xf numFmtId="0" fontId="14" fillId="0" borderId="0" xfId="9" applyFont="1"/>
    <xf numFmtId="49" fontId="14" fillId="0" borderId="29" xfId="10" applyNumberFormat="1" applyFont="1" applyFill="1" applyBorder="1" applyAlignment="1" applyProtection="1">
      <alignment horizontal="center" vertical="center" wrapText="1"/>
      <protection locked="0"/>
    </xf>
    <xf numFmtId="0" fontId="4" fillId="0" borderId="29" xfId="9" applyFont="1" applyBorder="1" applyAlignment="1">
      <alignment vertical="center" wrapText="1"/>
    </xf>
    <xf numFmtId="0" fontId="4" fillId="0" borderId="0" xfId="9" applyFont="1"/>
    <xf numFmtId="0" fontId="4" fillId="0" borderId="0" xfId="10" applyNumberFormat="1" applyFont="1" applyFill="1" applyBorder="1" applyAlignment="1" applyProtection="1">
      <alignment horizontal="center" vertical="center" wrapText="1"/>
      <protection locked="0"/>
    </xf>
    <xf numFmtId="0" fontId="14" fillId="0" borderId="29" xfId="4" applyFont="1" applyBorder="1" applyAlignment="1">
      <alignment horizontal="center" vertical="center" wrapText="1"/>
    </xf>
    <xf numFmtId="0" fontId="4" fillId="0" borderId="29" xfId="9" applyFont="1" applyBorder="1" applyAlignment="1">
      <alignment wrapText="1"/>
    </xf>
    <xf numFmtId="0" fontId="51" fillId="0" borderId="0" xfId="4" applyFont="1"/>
    <xf numFmtId="0" fontId="16" fillId="0" borderId="0" xfId="4" applyFont="1"/>
    <xf numFmtId="0" fontId="52" fillId="0" borderId="0" xfId="13" applyFont="1" applyAlignment="1">
      <alignment vertical="top" wrapText="1"/>
    </xf>
    <xf numFmtId="0" fontId="52" fillId="0" borderId="0" xfId="9" applyFont="1"/>
    <xf numFmtId="0" fontId="14" fillId="4" borderId="29" xfId="4" applyFont="1" applyFill="1" applyBorder="1" applyAlignment="1">
      <alignment horizontal="center" vertical="top" wrapText="1"/>
    </xf>
    <xf numFmtId="0" fontId="14" fillId="4" borderId="30" xfId="4" applyFont="1" applyFill="1" applyBorder="1" applyAlignment="1">
      <alignment horizontal="center" vertical="top" wrapText="1"/>
    </xf>
    <xf numFmtId="0" fontId="4" fillId="4" borderId="29" xfId="4" applyFont="1" applyFill="1" applyBorder="1" applyAlignment="1">
      <alignment horizontal="center"/>
    </xf>
    <xf numFmtId="0" fontId="4" fillId="4" borderId="30" xfId="4" applyFont="1" applyFill="1" applyBorder="1" applyAlignment="1">
      <alignment horizontal="center"/>
    </xf>
    <xf numFmtId="0" fontId="29" fillId="4" borderId="29" xfId="4" applyFont="1" applyFill="1" applyBorder="1" applyAlignment="1">
      <alignment horizontal="center" vertical="center" wrapText="1"/>
    </xf>
    <xf numFmtId="0" fontId="29" fillId="4" borderId="30" xfId="4" applyFont="1" applyFill="1" applyBorder="1" applyAlignment="1">
      <alignment horizontal="center" vertical="center" wrapText="1"/>
    </xf>
    <xf numFmtId="0" fontId="4" fillId="0" borderId="0" xfId="4" applyFont="1"/>
    <xf numFmtId="0" fontId="4" fillId="0" borderId="0" xfId="9" applyFont="1" applyAlignment="1">
      <alignment vertical="center" wrapText="1"/>
    </xf>
    <xf numFmtId="166" fontId="45" fillId="4" borderId="30" xfId="1" applyNumberFormat="1" applyFont="1" applyFill="1" applyBorder="1" applyAlignment="1" applyProtection="1">
      <alignment horizontal="center" wrapText="1"/>
      <protection hidden="1"/>
    </xf>
    <xf numFmtId="166" fontId="45" fillId="4" borderId="33" xfId="1" applyNumberFormat="1" applyFont="1" applyFill="1" applyBorder="1" applyAlignment="1" applyProtection="1">
      <alignment horizontal="center" wrapText="1"/>
      <protection hidden="1"/>
    </xf>
    <xf numFmtId="166" fontId="45" fillId="4" borderId="41" xfId="1" applyNumberFormat="1" applyFont="1" applyFill="1" applyBorder="1" applyAlignment="1" applyProtection="1">
      <alignment horizontal="center" wrapText="1"/>
      <protection hidden="1"/>
    </xf>
    <xf numFmtId="0" fontId="4" fillId="0" borderId="0" xfId="0" applyFont="1" applyAlignment="1" applyProtection="1">
      <alignment horizontal="left" wrapText="1"/>
      <protection hidden="1"/>
    </xf>
    <xf numFmtId="0" fontId="4" fillId="0" borderId="38" xfId="0" applyFont="1" applyBorder="1" applyAlignment="1">
      <alignment horizontal="center"/>
    </xf>
    <xf numFmtId="0" fontId="4" fillId="0" borderId="38" xfId="2" applyFont="1" applyBorder="1" applyAlignment="1">
      <alignment horizontal="center" vertical="center"/>
    </xf>
    <xf numFmtId="0" fontId="4" fillId="0" borderId="0" xfId="0" applyFont="1" applyAlignment="1" applyProtection="1">
      <alignment horizontal="left" vertical="top" wrapText="1"/>
      <protection hidden="1"/>
    </xf>
    <xf numFmtId="166" fontId="8" fillId="0" borderId="10" xfId="0" applyNumberFormat="1" applyFont="1" applyBorder="1" applyAlignment="1" applyProtection="1">
      <alignment horizontal="center" wrapText="1"/>
      <protection hidden="1"/>
    </xf>
    <xf numFmtId="166" fontId="8" fillId="0" borderId="4" xfId="0" applyNumberFormat="1" applyFont="1" applyBorder="1" applyAlignment="1" applyProtection="1">
      <alignment horizontal="center" wrapText="1"/>
      <protection hidden="1"/>
    </xf>
    <xf numFmtId="166" fontId="8" fillId="0" borderId="11" xfId="0" applyNumberFormat="1" applyFont="1" applyBorder="1" applyAlignment="1" applyProtection="1">
      <alignment horizontal="center" wrapText="1"/>
      <protection hidden="1"/>
    </xf>
    <xf numFmtId="0" fontId="11" fillId="0" borderId="0" xfId="0" applyFont="1" applyAlignment="1" applyProtection="1">
      <alignment horizontal="left"/>
      <protection hidden="1"/>
    </xf>
    <xf numFmtId="0" fontId="14" fillId="0" borderId="0" xfId="0" applyFont="1" applyAlignment="1" applyProtection="1">
      <alignment horizontal="center"/>
      <protection hidden="1"/>
    </xf>
    <xf numFmtId="0" fontId="8" fillId="0" borderId="0" xfId="0" applyFont="1" applyAlignment="1" applyProtection="1">
      <alignment horizontal="left"/>
      <protection hidden="1"/>
    </xf>
    <xf numFmtId="0" fontId="8" fillId="0" borderId="12" xfId="0" applyFont="1" applyBorder="1" applyAlignment="1" applyProtection="1">
      <alignment horizontal="center"/>
      <protection locked="0"/>
    </xf>
    <xf numFmtId="0" fontId="8" fillId="0" borderId="0" xfId="2" applyFont="1" applyAlignment="1" applyProtection="1">
      <alignment horizontal="left"/>
      <protection hidden="1"/>
    </xf>
    <xf numFmtId="165" fontId="8" fillId="0" borderId="4" xfId="2" applyNumberFormat="1" applyFont="1" applyBorder="1" applyAlignment="1" applyProtection="1">
      <alignment horizontal="center"/>
      <protection locked="0"/>
    </xf>
    <xf numFmtId="0" fontId="8" fillId="0" borderId="8"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4" fillId="4" borderId="7" xfId="2" applyFont="1" applyFill="1" applyBorder="1" applyAlignment="1" applyProtection="1">
      <alignment horizontal="left" vertical="center" wrapText="1"/>
      <protection hidden="1"/>
    </xf>
    <xf numFmtId="0" fontId="3" fillId="4" borderId="7" xfId="0" applyFont="1" applyFill="1" applyBorder="1" applyProtection="1">
      <protection hidden="1"/>
    </xf>
    <xf numFmtId="0" fontId="8" fillId="0" borderId="1" xfId="2" applyFont="1" applyBorder="1" applyAlignment="1" applyProtection="1">
      <alignment horizontal="left" vertical="center" wrapText="1"/>
      <protection hidden="1"/>
    </xf>
    <xf numFmtId="0" fontId="12" fillId="0" borderId="1" xfId="0" applyFont="1" applyBorder="1" applyProtection="1">
      <protection hidden="1"/>
    </xf>
    <xf numFmtId="9" fontId="8" fillId="0" borderId="1" xfId="3" applyFont="1" applyFill="1" applyBorder="1" applyAlignment="1" applyProtection="1">
      <alignment horizontal="center"/>
      <protection locked="0"/>
    </xf>
    <xf numFmtId="0" fontId="8" fillId="4" borderId="8" xfId="2" applyFont="1" applyFill="1" applyBorder="1" applyAlignment="1" applyProtection="1">
      <alignment horizontal="left" vertical="center" wrapText="1"/>
      <protection hidden="1"/>
    </xf>
    <xf numFmtId="0" fontId="8" fillId="4" borderId="3" xfId="2" applyFont="1" applyFill="1" applyBorder="1" applyAlignment="1" applyProtection="1">
      <alignment horizontal="left" vertical="center" wrapText="1"/>
      <protection hidden="1"/>
    </xf>
    <xf numFmtId="0" fontId="8" fillId="4" borderId="1" xfId="0" applyFont="1" applyFill="1" applyBorder="1" applyAlignment="1" applyProtection="1">
      <alignment horizontal="center" wrapText="1"/>
      <protection hidden="1"/>
    </xf>
    <xf numFmtId="0" fontId="8" fillId="4" borderId="1" xfId="2" applyFont="1" applyFill="1" applyBorder="1" applyAlignment="1" applyProtection="1">
      <alignment horizontal="left"/>
      <protection hidden="1"/>
    </xf>
    <xf numFmtId="0" fontId="8" fillId="4" borderId="7" xfId="2" applyFont="1" applyFill="1" applyBorder="1" applyAlignment="1" applyProtection="1">
      <alignment horizontal="left" vertical="center" wrapText="1"/>
      <protection hidden="1"/>
    </xf>
    <xf numFmtId="0" fontId="12" fillId="4" borderId="7" xfId="0" applyFont="1" applyFill="1" applyBorder="1" applyProtection="1">
      <protection hidden="1"/>
    </xf>
    <xf numFmtId="0" fontId="8" fillId="4" borderId="1" xfId="2" applyFont="1" applyFill="1" applyBorder="1" applyAlignment="1" applyProtection="1">
      <alignment horizontal="left" vertical="center" wrapText="1"/>
      <protection hidden="1"/>
    </xf>
    <xf numFmtId="0" fontId="12" fillId="4" borderId="1" xfId="0" applyFont="1" applyFill="1" applyBorder="1" applyAlignment="1" applyProtection="1">
      <alignment horizontal="left"/>
      <protection hidden="1"/>
    </xf>
    <xf numFmtId="170" fontId="8" fillId="0" borderId="40" xfId="0" applyNumberFormat="1" applyFont="1" applyBorder="1" applyAlignment="1" applyProtection="1">
      <alignment horizontal="center" vertical="center" wrapText="1"/>
      <protection hidden="1"/>
    </xf>
    <xf numFmtId="170" fontId="8" fillId="0" borderId="33" xfId="0" applyNumberFormat="1" applyFont="1" applyBorder="1" applyAlignment="1" applyProtection="1">
      <alignment horizontal="center" vertical="center" wrapText="1"/>
      <protection hidden="1"/>
    </xf>
    <xf numFmtId="166" fontId="45" fillId="4" borderId="18" xfId="1" applyNumberFormat="1" applyFont="1" applyFill="1" applyBorder="1" applyAlignment="1" applyProtection="1">
      <alignment horizontal="center" wrapText="1"/>
      <protection hidden="1"/>
    </xf>
    <xf numFmtId="166" fontId="45" fillId="4" borderId="16" xfId="1" applyNumberFormat="1" applyFont="1" applyFill="1" applyBorder="1" applyAlignment="1" applyProtection="1">
      <alignment horizontal="center" wrapText="1"/>
      <protection hidden="1"/>
    </xf>
    <xf numFmtId="166" fontId="45" fillId="4" borderId="17" xfId="1" applyNumberFormat="1" applyFont="1" applyFill="1" applyBorder="1" applyAlignment="1" applyProtection="1">
      <alignment horizontal="center" wrapText="1"/>
      <protection hidden="1"/>
    </xf>
    <xf numFmtId="0" fontId="8" fillId="4" borderId="18" xfId="0" applyFont="1" applyFill="1" applyBorder="1" applyAlignment="1" applyProtection="1">
      <alignment horizontal="center" vertical="center"/>
      <protection hidden="1"/>
    </xf>
    <xf numFmtId="0" fontId="8" fillId="4" borderId="16" xfId="0" applyFont="1" applyFill="1" applyBorder="1" applyAlignment="1" applyProtection="1">
      <alignment horizontal="center" vertical="center"/>
      <protection hidden="1"/>
    </xf>
    <xf numFmtId="0" fontId="8" fillId="4" borderId="17" xfId="0" applyFont="1" applyFill="1" applyBorder="1" applyAlignment="1" applyProtection="1">
      <alignment horizontal="center" vertical="center"/>
      <protection hidden="1"/>
    </xf>
    <xf numFmtId="49" fontId="8" fillId="0" borderId="1" xfId="0" applyNumberFormat="1" applyFont="1" applyBorder="1" applyAlignment="1" applyProtection="1">
      <alignment horizontal="center" wrapText="1"/>
      <protection locked="0"/>
    </xf>
    <xf numFmtId="166" fontId="45" fillId="4" borderId="10" xfId="1" applyNumberFormat="1" applyFont="1" applyFill="1" applyBorder="1" applyAlignment="1" applyProtection="1">
      <alignment horizontal="center" wrapText="1"/>
      <protection hidden="1"/>
    </xf>
    <xf numFmtId="166" fontId="45" fillId="4" borderId="4" xfId="1" applyNumberFormat="1" applyFont="1" applyFill="1" applyBorder="1" applyAlignment="1" applyProtection="1">
      <alignment horizontal="center" wrapText="1"/>
      <protection hidden="1"/>
    </xf>
    <xf numFmtId="166" fontId="45" fillId="4" borderId="11" xfId="1" applyNumberFormat="1" applyFont="1" applyFill="1" applyBorder="1" applyAlignment="1" applyProtection="1">
      <alignment horizontal="center" wrapText="1"/>
      <protection hidden="1"/>
    </xf>
    <xf numFmtId="0" fontId="8" fillId="4" borderId="1" xfId="0" applyFont="1" applyFill="1" applyBorder="1" applyAlignment="1" applyProtection="1">
      <alignment horizontal="center" vertical="center" wrapText="1"/>
      <protection hidden="1"/>
    </xf>
    <xf numFmtId="0" fontId="12" fillId="4" borderId="1" xfId="0" applyFont="1" applyFill="1" applyBorder="1" applyAlignment="1" applyProtection="1">
      <alignment horizontal="center" vertical="center"/>
      <protection hidden="1"/>
    </xf>
    <xf numFmtId="9" fontId="45" fillId="4" borderId="10" xfId="0" applyNumberFormat="1" applyFont="1" applyFill="1" applyBorder="1" applyAlignment="1" applyProtection="1">
      <alignment horizontal="center"/>
      <protection hidden="1"/>
    </xf>
    <xf numFmtId="9" fontId="45" fillId="4" borderId="4" xfId="0" applyNumberFormat="1" applyFont="1" applyFill="1" applyBorder="1" applyAlignment="1" applyProtection="1">
      <alignment horizontal="center"/>
      <protection hidden="1"/>
    </xf>
    <xf numFmtId="9" fontId="45" fillId="4" borderId="11" xfId="0" applyNumberFormat="1" applyFont="1" applyFill="1" applyBorder="1" applyAlignment="1" applyProtection="1">
      <alignment horizontal="center"/>
      <protection hidden="1"/>
    </xf>
    <xf numFmtId="166" fontId="8" fillId="5" borderId="1" xfId="0" applyNumberFormat="1" applyFont="1" applyFill="1" applyBorder="1" applyAlignment="1" applyProtection="1">
      <alignment horizontal="center" vertical="center"/>
      <protection hidden="1"/>
    </xf>
    <xf numFmtId="170" fontId="8" fillId="0" borderId="21" xfId="0" applyNumberFormat="1" applyFont="1" applyBorder="1" applyAlignment="1" applyProtection="1">
      <alignment horizontal="center" vertical="center" wrapText="1"/>
      <protection hidden="1"/>
    </xf>
    <xf numFmtId="0" fontId="4" fillId="4" borderId="10"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9" fontId="8" fillId="0" borderId="10" xfId="3" applyFont="1" applyFill="1" applyBorder="1" applyAlignment="1" applyProtection="1">
      <alignment horizontal="center"/>
      <protection hidden="1"/>
    </xf>
    <xf numFmtId="9" fontId="8" fillId="0" borderId="4" xfId="3" applyFont="1" applyFill="1" applyBorder="1" applyAlignment="1" applyProtection="1">
      <alignment horizontal="center"/>
      <protection hidden="1"/>
    </xf>
    <xf numFmtId="9" fontId="8" fillId="0" borderId="11" xfId="3" applyFont="1" applyFill="1" applyBorder="1" applyAlignment="1" applyProtection="1">
      <alignment horizontal="center"/>
      <protection hidden="1"/>
    </xf>
    <xf numFmtId="0" fontId="4" fillId="4" borderId="16" xfId="0" applyFont="1" applyFill="1" applyBorder="1" applyAlignment="1" applyProtection="1">
      <alignment horizontal="left" wrapText="1"/>
      <protection hidden="1"/>
    </xf>
    <xf numFmtId="0" fontId="4" fillId="4" borderId="5" xfId="0" applyFont="1" applyFill="1" applyBorder="1" applyAlignment="1" applyProtection="1">
      <alignment horizontal="left" wrapText="1"/>
      <protection hidden="1"/>
    </xf>
    <xf numFmtId="0" fontId="4" fillId="4" borderId="16" xfId="0" applyFont="1" applyFill="1" applyBorder="1" applyAlignment="1" applyProtection="1">
      <alignment horizontal="center" wrapText="1"/>
      <protection hidden="1"/>
    </xf>
    <xf numFmtId="0" fontId="4" fillId="4" borderId="5" xfId="0" applyFont="1" applyFill="1" applyBorder="1" applyAlignment="1" applyProtection="1">
      <alignment horizontal="center" wrapText="1"/>
      <protection hidden="1"/>
    </xf>
    <xf numFmtId="0" fontId="14" fillId="3" borderId="0" xfId="0" applyFont="1" applyFill="1" applyAlignment="1" applyProtection="1">
      <alignment horizontal="center" vertical="center" wrapText="1"/>
      <protection hidden="1"/>
    </xf>
    <xf numFmtId="166" fontId="4" fillId="4" borderId="32" xfId="0" applyNumberFormat="1" applyFont="1" applyFill="1" applyBorder="1" applyAlignment="1" applyProtection="1">
      <alignment horizontal="right"/>
      <protection hidden="1"/>
    </xf>
    <xf numFmtId="0" fontId="14" fillId="3" borderId="32" xfId="0" applyFont="1" applyFill="1" applyBorder="1" applyAlignment="1" applyProtection="1">
      <alignment horizontal="center"/>
      <protection hidden="1"/>
    </xf>
    <xf numFmtId="0" fontId="4" fillId="4" borderId="35" xfId="0" applyFont="1" applyFill="1" applyBorder="1" applyAlignment="1" applyProtection="1">
      <alignment horizontal="left"/>
      <protection hidden="1"/>
    </xf>
    <xf numFmtId="0" fontId="4" fillId="4" borderId="36" xfId="0" applyFont="1" applyFill="1" applyBorder="1" applyAlignment="1" applyProtection="1">
      <alignment horizontal="left"/>
      <protection hidden="1"/>
    </xf>
    <xf numFmtId="0" fontId="4" fillId="4" borderId="37" xfId="0" applyFont="1" applyFill="1" applyBorder="1" applyAlignment="1" applyProtection="1">
      <alignment horizontal="left"/>
      <protection hidden="1"/>
    </xf>
    <xf numFmtId="0" fontId="14" fillId="3" borderId="35" xfId="0" applyFont="1" applyFill="1" applyBorder="1" applyAlignment="1" applyProtection="1">
      <alignment horizontal="left"/>
      <protection hidden="1"/>
    </xf>
    <xf numFmtId="0" fontId="14" fillId="3" borderId="36" xfId="0" applyFont="1" applyFill="1" applyBorder="1" applyAlignment="1" applyProtection="1">
      <alignment horizontal="left"/>
      <protection hidden="1"/>
    </xf>
    <xf numFmtId="0" fontId="14" fillId="3" borderId="37" xfId="0" applyFont="1" applyFill="1" applyBorder="1" applyAlignment="1" applyProtection="1">
      <alignment horizontal="left"/>
      <protection hidden="1"/>
    </xf>
    <xf numFmtId="0" fontId="14" fillId="0" borderId="0" xfId="0" applyFont="1" applyAlignment="1" applyProtection="1">
      <alignment horizontal="right"/>
      <protection hidden="1"/>
    </xf>
    <xf numFmtId="0" fontId="46" fillId="0" borderId="0" xfId="0" applyFont="1" applyAlignment="1" applyProtection="1">
      <alignment horizontal="center" wrapText="1"/>
      <protection hidden="1"/>
    </xf>
    <xf numFmtId="166" fontId="14" fillId="4" borderId="3" xfId="1" applyNumberFormat="1" applyFont="1" applyFill="1" applyBorder="1" applyAlignment="1" applyProtection="1">
      <alignment horizontal="right"/>
      <protection hidden="1"/>
    </xf>
    <xf numFmtId="166" fontId="14" fillId="4" borderId="9" xfId="1" applyNumberFormat="1" applyFont="1" applyFill="1" applyBorder="1" applyAlignment="1" applyProtection="1">
      <alignment horizontal="right"/>
      <protection hidden="1"/>
    </xf>
    <xf numFmtId="49" fontId="4" fillId="5" borderId="32" xfId="0" applyNumberFormat="1" applyFont="1" applyFill="1" applyBorder="1" applyAlignment="1" applyProtection="1">
      <alignment horizontal="right"/>
      <protection hidden="1"/>
    </xf>
    <xf numFmtId="4" fontId="4" fillId="5" borderId="32" xfId="0" applyNumberFormat="1" applyFont="1" applyFill="1" applyBorder="1" applyAlignment="1" applyProtection="1">
      <alignment horizontal="right"/>
      <protection hidden="1"/>
    </xf>
    <xf numFmtId="0" fontId="4" fillId="4" borderId="32" xfId="0" applyFont="1" applyFill="1" applyBorder="1" applyAlignment="1" applyProtection="1">
      <alignment horizontal="left"/>
      <protection hidden="1"/>
    </xf>
    <xf numFmtId="0" fontId="14" fillId="4" borderId="29" xfId="4" applyFont="1" applyFill="1" applyBorder="1" applyAlignment="1">
      <alignment horizontal="center" vertical="center" wrapText="1"/>
    </xf>
    <xf numFmtId="0" fontId="29" fillId="0" borderId="5" xfId="4" applyFont="1" applyBorder="1" applyAlignment="1">
      <alignment horizontal="center"/>
    </xf>
    <xf numFmtId="0" fontId="43" fillId="0" borderId="0" xfId="5" applyFont="1" applyAlignment="1" applyProtection="1">
      <alignment horizontal="center"/>
      <protection hidden="1"/>
    </xf>
    <xf numFmtId="0" fontId="14" fillId="0" borderId="0" xfId="4" applyFont="1" applyAlignment="1">
      <alignment horizontal="center"/>
    </xf>
    <xf numFmtId="0" fontId="14" fillId="0" borderId="0" xfId="9" applyFont="1" applyAlignment="1">
      <alignment horizontal="center" wrapText="1"/>
    </xf>
    <xf numFmtId="0" fontId="29" fillId="0" borderId="0" xfId="9" applyFont="1" applyAlignment="1">
      <alignment horizontal="center"/>
    </xf>
    <xf numFmtId="0" fontId="29" fillId="0" borderId="0" xfId="9" applyFont="1" applyAlignment="1">
      <alignment horizontal="left" vertical="top" wrapText="1"/>
    </xf>
    <xf numFmtId="0" fontId="14" fillId="0" borderId="0" xfId="13" applyFont="1" applyAlignment="1">
      <alignment horizontal="center"/>
    </xf>
    <xf numFmtId="0" fontId="29" fillId="0" borderId="5" xfId="13" applyFont="1" applyBorder="1" applyAlignment="1">
      <alignment horizontal="center" vertical="center"/>
    </xf>
    <xf numFmtId="0" fontId="14" fillId="4" borderId="29" xfId="13" applyFont="1" applyFill="1" applyBorder="1" applyAlignment="1">
      <alignment horizontal="center" vertical="top" wrapText="1"/>
    </xf>
    <xf numFmtId="0" fontId="14" fillId="4" borderId="31" xfId="13" applyFont="1" applyFill="1" applyBorder="1" applyAlignment="1">
      <alignment horizontal="center" vertical="center" wrapText="1"/>
    </xf>
    <xf numFmtId="0" fontId="14" fillId="4" borderId="23" xfId="13" applyFont="1" applyFill="1" applyBorder="1" applyAlignment="1">
      <alignment horizontal="center" vertical="center" wrapText="1"/>
    </xf>
    <xf numFmtId="0" fontId="4" fillId="0" borderId="23" xfId="13" applyFont="1" applyBorder="1" applyAlignment="1">
      <alignment horizontal="left" vertical="top" wrapText="1"/>
    </xf>
    <xf numFmtId="0" fontId="29" fillId="0" borderId="23" xfId="13" applyFont="1" applyBorder="1" applyAlignment="1">
      <alignment horizontal="left" vertical="top" wrapText="1"/>
    </xf>
    <xf numFmtId="0" fontId="4" fillId="0" borderId="29" xfId="13" applyFont="1" applyBorder="1" applyAlignment="1">
      <alignment horizontal="left" vertical="top" wrapText="1"/>
    </xf>
    <xf numFmtId="0" fontId="29" fillId="0" borderId="29" xfId="13" applyFont="1" applyBorder="1" applyAlignment="1">
      <alignment horizontal="left" vertical="top" wrapText="1"/>
    </xf>
    <xf numFmtId="0" fontId="4" fillId="0" borderId="30" xfId="13" applyFont="1" applyBorder="1" applyAlignment="1">
      <alignment horizontal="left" vertical="top" wrapText="1"/>
    </xf>
    <xf numFmtId="0" fontId="3" fillId="0" borderId="33" xfId="9" applyFont="1" applyBorder="1" applyAlignment="1">
      <alignment horizontal="left" vertical="top" wrapText="1"/>
    </xf>
    <xf numFmtId="0" fontId="3" fillId="0" borderId="41" xfId="9" applyFont="1" applyBorder="1" applyAlignment="1">
      <alignment horizontal="left" vertical="top" wrapText="1"/>
    </xf>
    <xf numFmtId="0" fontId="29" fillId="0" borderId="30" xfId="13" applyFont="1" applyBorder="1" applyAlignment="1">
      <alignment horizontal="left" vertical="top" wrapText="1"/>
    </xf>
    <xf numFmtId="0" fontId="4" fillId="0" borderId="30" xfId="4" applyFont="1" applyBorder="1" applyAlignment="1">
      <alignment horizontal="left" vertical="top" wrapText="1"/>
    </xf>
    <xf numFmtId="0" fontId="4" fillId="0" borderId="33" xfId="4" applyFont="1" applyBorder="1" applyAlignment="1">
      <alignment horizontal="left" vertical="top" wrapText="1"/>
    </xf>
    <xf numFmtId="0" fontId="4" fillId="0" borderId="41" xfId="4" applyFont="1" applyBorder="1" applyAlignment="1">
      <alignment horizontal="left" vertical="top" wrapText="1"/>
    </xf>
    <xf numFmtId="0" fontId="14" fillId="0" borderId="0" xfId="13" applyFont="1" applyAlignment="1">
      <alignment horizontal="left" vertical="top" wrapText="1"/>
    </xf>
    <xf numFmtId="0" fontId="14" fillId="0" borderId="0" xfId="13" applyFont="1" applyAlignment="1">
      <alignment horizontal="left"/>
    </xf>
    <xf numFmtId="0" fontId="14" fillId="0" borderId="0" xfId="9" applyFont="1" applyAlignment="1">
      <alignment horizontal="center"/>
    </xf>
    <xf numFmtId="0" fontId="29" fillId="0" borderId="5" xfId="9" applyFont="1" applyBorder="1" applyAlignment="1">
      <alignment horizontal="center" vertical="center"/>
    </xf>
    <xf numFmtId="0" fontId="42" fillId="0" borderId="29" xfId="9" applyFont="1" applyBorder="1" applyAlignment="1">
      <alignment horizontal="left" vertical="top" wrapText="1"/>
    </xf>
    <xf numFmtId="0" fontId="42" fillId="0" borderId="0" xfId="9" applyFont="1" applyAlignment="1">
      <alignment horizontal="left" vertical="top" wrapText="1"/>
    </xf>
    <xf numFmtId="0" fontId="13" fillId="0" borderId="0" xfId="9" applyFont="1" applyAlignment="1">
      <alignment horizontal="center"/>
    </xf>
    <xf numFmtId="0" fontId="29" fillId="0" borderId="0" xfId="9" applyFont="1" applyAlignment="1">
      <alignment horizontal="center" vertical="top"/>
    </xf>
    <xf numFmtId="0" fontId="13" fillId="0" borderId="29" xfId="9" applyFont="1" applyBorder="1" applyAlignment="1">
      <alignment horizontal="center" vertical="top" wrapText="1"/>
    </xf>
    <xf numFmtId="0" fontId="13" fillId="0" borderId="30" xfId="9" applyFont="1" applyBorder="1" applyAlignment="1">
      <alignment horizontal="center" vertical="center" wrapText="1"/>
    </xf>
    <xf numFmtId="0" fontId="13" fillId="0" borderId="33" xfId="9" applyFont="1" applyBorder="1" applyAlignment="1">
      <alignment horizontal="center" vertical="center" wrapText="1"/>
    </xf>
    <xf numFmtId="0" fontId="13" fillId="0" borderId="41" xfId="9" applyFont="1" applyBorder="1" applyAlignment="1">
      <alignment horizontal="center" vertical="center" wrapText="1"/>
    </xf>
  </cellXfs>
  <cellStyles count="15">
    <cellStyle name="Comma 2" xfId="6" xr:uid="{00000000-0005-0000-0000-000001000000}"/>
    <cellStyle name="Comma 2 2" xfId="10" xr:uid="{8557BB86-9CD2-43D2-A6FA-AE31A8826F46}"/>
    <cellStyle name="Hipersaitas" xfId="8" builtinId="8"/>
    <cellStyle name="Įprastas" xfId="0" builtinId="0"/>
    <cellStyle name="Įprastas 2" xfId="9" xr:uid="{9AF8DBC2-FFED-4A49-B2D9-2D5E2B46CC65}"/>
    <cellStyle name="Kablelis" xfId="1" builtinId="3"/>
    <cellStyle name="Kablelis 2" xfId="11" xr:uid="{330322D2-B82B-4185-8922-7A760520BC5B}"/>
    <cellStyle name="Kablelis 2 2" xfId="14" xr:uid="{F24CBB78-D2E8-436F-B9EB-A8DAE2332323}"/>
    <cellStyle name="Normal 2" xfId="4" xr:uid="{00000000-0005-0000-0000-000004000000}"/>
    <cellStyle name="Normal 3" xfId="5" xr:uid="{00000000-0005-0000-0000-000005000000}"/>
    <cellStyle name="Normal 3 2" xfId="13" xr:uid="{40F8CD42-CE31-4F28-96B2-9EAD1A79D647}"/>
    <cellStyle name="Normal 4" xfId="7" xr:uid="{00000000-0005-0000-0000-000006000000}"/>
    <cellStyle name="Normal 4 2" xfId="12" xr:uid="{2F76D72A-1E2F-485C-9F91-3B9E99B4487C}"/>
    <cellStyle name="Normal_Prasymas_islaidoms_apmokėti 2005 gruodis" xfId="2" xr:uid="{00000000-0005-0000-0000-000007000000}"/>
    <cellStyle name="Procentai" xfId="3" builtinId="5"/>
  </cellStyles>
  <dxfs count="60">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auto="1"/>
        </left>
        <right style="thin">
          <color auto="1"/>
        </right>
        <top style="thin">
          <color auto="1"/>
        </top>
        <bottom style="thin">
          <color auto="1"/>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patternType="none">
          <bgColor auto="1"/>
        </patternFill>
      </fill>
      <border>
        <left style="thin">
          <color indexed="23"/>
        </left>
        <right style="thin">
          <color indexed="23"/>
        </right>
        <top style="thin">
          <color indexed="23"/>
        </top>
        <bottom style="thin">
          <color indexed="23"/>
        </bottom>
      </border>
    </dxf>
    <dxf>
      <fill>
        <patternFill>
          <fgColor auto="1"/>
          <bgColor indexed="31"/>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ont>
        <b val="0"/>
        <i val="0"/>
        <condense val="0"/>
        <extend val="0"/>
        <color indexed="10"/>
      </font>
      <fill>
        <patternFill>
          <bgColor indexed="13"/>
        </patternFill>
      </fill>
    </dxf>
    <dxf>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ont>
        <condense val="0"/>
        <extend val="0"/>
        <color auto="1"/>
      </font>
      <fill>
        <patternFill>
          <bgColor theme="0" tint="-4.9989318521683403E-2"/>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ont>
        <b val="0"/>
        <i val="0"/>
        <condense val="0"/>
        <extend val="0"/>
        <color indexed="10"/>
      </font>
      <fill>
        <patternFill>
          <bgColor indexed="13"/>
        </patternFill>
      </fill>
    </dxf>
    <dxf>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ont>
        <color auto="1"/>
      </font>
      <fill>
        <patternFill>
          <bgColor theme="0"/>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ont>
        <b val="0"/>
        <i val="0"/>
        <condense val="0"/>
        <extend val="0"/>
        <color indexed="10"/>
      </font>
      <fill>
        <patternFill>
          <bgColor indexed="13"/>
        </patternFill>
      </fill>
    </dxf>
    <dxf>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ont>
        <condense val="0"/>
        <extend val="0"/>
        <color auto="1"/>
      </font>
      <fill>
        <patternFill>
          <bgColor theme="0" tint="-4.9989318521683403E-2"/>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ont>
        <b val="0"/>
        <i val="0"/>
        <condense val="0"/>
        <extend val="0"/>
        <color indexed="10"/>
      </font>
      <fill>
        <patternFill>
          <bgColor indexed="13"/>
        </patternFill>
      </fill>
    </dxf>
    <dxf>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ont>
        <color auto="1"/>
      </font>
      <fill>
        <patternFill>
          <bgColor theme="0"/>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ont>
        <b val="0"/>
        <i val="0"/>
        <condense val="0"/>
        <extend val="0"/>
        <color indexed="10"/>
      </font>
      <fill>
        <patternFill>
          <bgColor indexed="13"/>
        </patternFill>
      </fill>
    </dxf>
    <dxf>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ont>
        <condense val="0"/>
        <extend val="0"/>
        <color auto="1"/>
      </font>
      <fill>
        <patternFill>
          <bgColor theme="0" tint="-4.9989318521683403E-2"/>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ont>
        <b val="0"/>
        <i val="0"/>
        <condense val="0"/>
        <extend val="0"/>
        <color indexed="10"/>
      </font>
      <fill>
        <patternFill>
          <bgColor indexed="13"/>
        </patternFill>
      </fill>
    </dxf>
    <dxf>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ont>
        <color auto="1"/>
      </font>
      <fill>
        <patternFill>
          <bgColor theme="0"/>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ont>
        <b val="0"/>
        <i val="0"/>
        <condense val="0"/>
        <extend val="0"/>
        <color indexed="10"/>
      </font>
      <fill>
        <patternFill>
          <bgColor indexed="13"/>
        </patternFill>
      </fill>
    </dxf>
    <dxf>
      <border>
        <left style="thin">
          <color indexed="23"/>
        </left>
        <right style="thin">
          <color indexed="23"/>
        </right>
        <top style="thin">
          <color indexed="23"/>
        </top>
        <bottom style="thin">
          <color indexed="23"/>
        </bottom>
      </border>
    </dxf>
    <dxf>
      <font>
        <condense val="0"/>
        <extend val="0"/>
        <color auto="1"/>
      </font>
      <fill>
        <patternFill>
          <bgColor theme="0" tint="-4.9989318521683403E-2"/>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ont>
        <b val="0"/>
        <i val="0"/>
        <condense val="0"/>
        <extend val="0"/>
        <color indexed="10"/>
      </font>
      <fill>
        <patternFill>
          <bgColor indexed="13"/>
        </patternFill>
      </fill>
    </dxf>
    <dxf>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ont>
        <color auto="1"/>
      </font>
      <fill>
        <patternFill>
          <bgColor theme="0"/>
        </patternFill>
      </fill>
      <border>
        <left style="thin">
          <color indexed="23"/>
        </left>
        <right style="thin">
          <color indexed="23"/>
        </right>
        <top style="thin">
          <color indexed="23"/>
        </top>
        <bottom style="thin">
          <color indexed="23"/>
        </bottom>
      </border>
    </dxf>
    <dxf>
      <fill>
        <patternFill>
          <bgColor indexed="31"/>
        </patternFill>
      </fill>
    </dxf>
    <dxf>
      <fill>
        <patternFill>
          <bgColor indexed="31"/>
        </patternFill>
      </fill>
    </dxf>
    <dxf>
      <fill>
        <patternFill>
          <bgColor indexed="31"/>
        </patternFill>
      </fill>
    </dxf>
    <dxf>
      <fill>
        <patternFill>
          <bgColor theme="0"/>
        </patternFill>
      </fill>
    </dxf>
    <dxf>
      <fill>
        <patternFill>
          <bgColor indexed="31"/>
        </patternFill>
      </fill>
    </dxf>
    <dxf>
      <fill>
        <patternFill>
          <bgColor theme="0"/>
        </patternFill>
      </fill>
    </dxf>
    <dxf>
      <fill>
        <patternFill>
          <bgColor indexed="31"/>
        </patternFill>
      </fill>
    </dxf>
  </dxfs>
  <tableStyles count="0" defaultTableStyle="TableStyleMedium2" defaultPivotStyle="PivotStyleLight16"/>
  <colors>
    <mruColors>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42</xdr:row>
      <xdr:rowOff>104774</xdr:rowOff>
    </xdr:from>
    <xdr:to>
      <xdr:col>31</xdr:col>
      <xdr:colOff>28575</xdr:colOff>
      <xdr:row>54</xdr:row>
      <xdr:rowOff>198781</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98783" y="5505035"/>
          <a:ext cx="5760140" cy="1750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lt-LT" sz="1000" b="0" i="0" u="sng" strike="noStrike" baseline="0">
              <a:solidFill>
                <a:srgbClr val="333333"/>
              </a:solidFill>
              <a:latin typeface="Times New Roman"/>
              <a:cs typeface="Times New Roman"/>
            </a:rPr>
            <a:t>Patvirtiname, kad:</a:t>
          </a:r>
          <a:endParaRPr lang="lt-LT" sz="1000" b="0" i="0" u="none" strike="noStrike" baseline="0">
            <a:solidFill>
              <a:srgbClr val="333333"/>
            </a:solidFill>
            <a:latin typeface="Times New Roman"/>
            <a:cs typeface="Times New Roman"/>
          </a:endParaRPr>
        </a:p>
        <a:p>
          <a:pPr algn="l" rtl="0">
            <a:defRPr sz="1000"/>
          </a:pPr>
          <a:r>
            <a:rPr lang="lt-LT" sz="1000" b="0" i="0" u="none" strike="noStrike" baseline="0">
              <a:solidFill>
                <a:srgbClr val="333333"/>
              </a:solidFill>
              <a:latin typeface="Times New Roman"/>
              <a:cs typeface="Times New Roman"/>
            </a:rPr>
            <a:t>1) visos deklaruotos išlaidos yra susijusios su Vidaus saugumo fondo/Sienų valdymo ir vizų politikos finansinės paramos priemonės programų įgyvendinimu;</a:t>
          </a:r>
        </a:p>
        <a:p>
          <a:pPr algn="l" rtl="0">
            <a:defRPr sz="1000"/>
          </a:pPr>
          <a:r>
            <a:rPr lang="lt-LT" sz="1000" b="0" i="0" u="none" strike="noStrike" baseline="0">
              <a:solidFill>
                <a:srgbClr val="333333"/>
              </a:solidFill>
              <a:latin typeface="Times New Roman"/>
              <a:cs typeface="Times New Roman"/>
            </a:rPr>
            <a:t>2) deklaruotos išlaidos yra užregistruotos projekto vykdytojo, jo pavaldžių institucijų, padalinių bei jo partnerių (jei taikoma) finansinėje apskaitoje, Lietuvos Respublikoje ir valstybėse, kuriose jie veikia galiojančių apskaitos principų, įstatymų ir kitų teisės aktų nustatyta tvarka;</a:t>
          </a:r>
          <a:endParaRPr lang="lt-LT" sz="1000" b="0" i="0" u="none" strike="noStrike" baseline="0">
            <a:solidFill>
              <a:sysClr val="windowText" lastClr="000000"/>
            </a:solidFill>
            <a:latin typeface="Times New Roman"/>
            <a:cs typeface="Times New Roman"/>
          </a:endParaRPr>
        </a:p>
        <a:p>
          <a:pPr algn="l" rtl="0">
            <a:defRPr sz="1000"/>
          </a:pPr>
          <a:r>
            <a:rPr lang="lt-LT" sz="1000" b="0" i="0" u="none" strike="noStrike" baseline="0">
              <a:solidFill>
                <a:sysClr val="windowText" lastClr="000000"/>
              </a:solidFill>
              <a:latin typeface="Times New Roman"/>
              <a:cs typeface="Times New Roman"/>
            </a:rPr>
            <a:t>3) visos deklaruotos išlaidos yra patirtos;</a:t>
          </a:r>
        </a:p>
        <a:p>
          <a:pPr algn="l" rtl="0">
            <a:defRPr sz="1000"/>
          </a:pPr>
          <a:r>
            <a:rPr lang="lt-LT" sz="1000" b="0" i="0" u="none" strike="noStrike" baseline="0">
              <a:solidFill>
                <a:sysClr val="windowText" lastClr="000000"/>
              </a:solidFill>
              <a:latin typeface="Times New Roman"/>
              <a:cs typeface="Times New Roman"/>
            </a:rPr>
            <a:t>4) deklaruotos išlaidos nebuvo ir nebus finansuojamos kitų Europos Sąjungos ar kitų šalių programų/fondų lėšomis;</a:t>
          </a:r>
        </a:p>
        <a:p>
          <a:pPr algn="l" rtl="0">
            <a:defRPr sz="1000"/>
          </a:pPr>
          <a:r>
            <a:rPr lang="lt-LT" sz="1000" b="0" i="0" u="none" strike="noStrike" baseline="0">
              <a:solidFill>
                <a:sysClr val="windowText" lastClr="000000"/>
              </a:solidFill>
              <a:latin typeface="Times New Roman"/>
              <a:cs typeface="Times New Roman"/>
            </a:rPr>
            <a:t>5) visas į prašymą išlaidoms apmokėti įtrauktas PVM ir kiti mokesčiai negali būti susigrąžinti, o jei yra teisė susigrąžinti, jie neįtraukti į deklaruojamą sumą.</a:t>
          </a:r>
        </a:p>
        <a:p>
          <a:pPr algn="l" rtl="0">
            <a:defRPr sz="1000"/>
          </a:pPr>
          <a:r>
            <a:rPr lang="lt-LT" sz="1000" b="0" i="0" u="none" strike="noStrike" baseline="0">
              <a:solidFill>
                <a:sysClr val="windowText" lastClr="000000"/>
              </a:solidFill>
              <a:latin typeface="Times New Roman"/>
              <a:cs typeface="Times New Roman"/>
            </a:rPr>
            <a:t>6) viešojo pirkimo–pardavimo sutartis, pagal kurias patirtos išlaidos yra deklaruojamos, vykdantiems tiekėjams, subtiekėjams, ūkio subjektams, kurių pajėgumais tiekėjai remiasi, prekių (įskaitant jų sudedamąsias dalis, pakuotę) gamintojams netaikomos Lietuvos Respublikos įgyvendinamos tarptautinės sankcijos, kaip tai apibrėžta Lietuvos Respublikos tarptautinių sankcijų įstatyme.</a:t>
          </a:r>
        </a:p>
        <a:p>
          <a:pPr algn="l" rtl="0">
            <a:defRPr sz="1000"/>
          </a:pPr>
          <a:endParaRPr lang="lt-LT" sz="1000" b="0" i="0" u="none" strike="noStrike" baseline="0">
            <a:solidFill>
              <a:sysClr val="windowText" lastClr="000000"/>
            </a:solidFill>
            <a:latin typeface="Times New Roman"/>
            <a:cs typeface="Times New Roman"/>
          </a:endParaRPr>
        </a:p>
        <a:p>
          <a:pPr algn="l" rtl="0">
            <a:defRPr sz="1000"/>
          </a:pPr>
          <a:endParaRPr lang="lt-LT"/>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7</xdr:row>
          <xdr:rowOff>28575</xdr:rowOff>
        </xdr:from>
        <xdr:to>
          <xdr:col>6</xdr:col>
          <xdr:colOff>409575</xdr:colOff>
          <xdr:row>7</xdr:row>
          <xdr:rowOff>180975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7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104775</xdr:rowOff>
        </xdr:from>
        <xdr:to>
          <xdr:col>6</xdr:col>
          <xdr:colOff>409575</xdr:colOff>
          <xdr:row>4</xdr:row>
          <xdr:rowOff>295275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7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xdr:row>
          <xdr:rowOff>104775</xdr:rowOff>
        </xdr:from>
        <xdr:to>
          <xdr:col>5</xdr:col>
          <xdr:colOff>371475</xdr:colOff>
          <xdr:row>4</xdr:row>
          <xdr:rowOff>266700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7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104775</xdr:rowOff>
        </xdr:from>
        <xdr:to>
          <xdr:col>7</xdr:col>
          <xdr:colOff>409575</xdr:colOff>
          <xdr:row>4</xdr:row>
          <xdr:rowOff>295275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7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xdr:row>
          <xdr:rowOff>114300</xdr:rowOff>
        </xdr:from>
        <xdr:to>
          <xdr:col>6</xdr:col>
          <xdr:colOff>409575</xdr:colOff>
          <xdr:row>5</xdr:row>
          <xdr:rowOff>304800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7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xdr:row>
          <xdr:rowOff>114300</xdr:rowOff>
        </xdr:from>
        <xdr:to>
          <xdr:col>5</xdr:col>
          <xdr:colOff>419100</xdr:colOff>
          <xdr:row>5</xdr:row>
          <xdr:rowOff>304800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7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xdr:row>
          <xdr:rowOff>114300</xdr:rowOff>
        </xdr:from>
        <xdr:to>
          <xdr:col>7</xdr:col>
          <xdr:colOff>447675</xdr:colOff>
          <xdr:row>5</xdr:row>
          <xdr:rowOff>304800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7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28575</xdr:rowOff>
        </xdr:from>
        <xdr:to>
          <xdr:col>5</xdr:col>
          <xdr:colOff>371475</xdr:colOff>
          <xdr:row>9</xdr:row>
          <xdr:rowOff>219075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7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xdr:row>
          <xdr:rowOff>28575</xdr:rowOff>
        </xdr:from>
        <xdr:to>
          <xdr:col>6</xdr:col>
          <xdr:colOff>409575</xdr:colOff>
          <xdr:row>9</xdr:row>
          <xdr:rowOff>219075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7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xdr:row>
          <xdr:rowOff>28575</xdr:rowOff>
        </xdr:from>
        <xdr:to>
          <xdr:col>7</xdr:col>
          <xdr:colOff>457200</xdr:colOff>
          <xdr:row>9</xdr:row>
          <xdr:rowOff>219075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7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28575</xdr:rowOff>
        </xdr:from>
        <xdr:to>
          <xdr:col>5</xdr:col>
          <xdr:colOff>371475</xdr:colOff>
          <xdr:row>10</xdr:row>
          <xdr:rowOff>180975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7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xdr:row>
          <xdr:rowOff>28575</xdr:rowOff>
        </xdr:from>
        <xdr:to>
          <xdr:col>6</xdr:col>
          <xdr:colOff>409575</xdr:colOff>
          <xdr:row>10</xdr:row>
          <xdr:rowOff>180975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7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xdr:row>
          <xdr:rowOff>28575</xdr:rowOff>
        </xdr:from>
        <xdr:to>
          <xdr:col>7</xdr:col>
          <xdr:colOff>457200</xdr:colOff>
          <xdr:row>10</xdr:row>
          <xdr:rowOff>180975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7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28575</xdr:rowOff>
        </xdr:from>
        <xdr:to>
          <xdr:col>5</xdr:col>
          <xdr:colOff>371475</xdr:colOff>
          <xdr:row>11</xdr:row>
          <xdr:rowOff>219075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7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xdr:row>
          <xdr:rowOff>28575</xdr:rowOff>
        </xdr:from>
        <xdr:to>
          <xdr:col>6</xdr:col>
          <xdr:colOff>409575</xdr:colOff>
          <xdr:row>11</xdr:row>
          <xdr:rowOff>219075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7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xdr:row>
          <xdr:rowOff>28575</xdr:rowOff>
        </xdr:from>
        <xdr:to>
          <xdr:col>7</xdr:col>
          <xdr:colOff>457200</xdr:colOff>
          <xdr:row>11</xdr:row>
          <xdr:rowOff>219075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7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xdr:row>
          <xdr:rowOff>28575</xdr:rowOff>
        </xdr:from>
        <xdr:to>
          <xdr:col>5</xdr:col>
          <xdr:colOff>371475</xdr:colOff>
          <xdr:row>6</xdr:row>
          <xdr:rowOff>219075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7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xdr:row>
          <xdr:rowOff>28575</xdr:rowOff>
        </xdr:from>
        <xdr:to>
          <xdr:col>6</xdr:col>
          <xdr:colOff>409575</xdr:colOff>
          <xdr:row>6</xdr:row>
          <xdr:rowOff>219075</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7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xdr:row>
          <xdr:rowOff>28575</xdr:rowOff>
        </xdr:from>
        <xdr:to>
          <xdr:col>7</xdr:col>
          <xdr:colOff>457200</xdr:colOff>
          <xdr:row>6</xdr:row>
          <xdr:rowOff>219075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7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28575</xdr:rowOff>
        </xdr:from>
        <xdr:to>
          <xdr:col>5</xdr:col>
          <xdr:colOff>371475</xdr:colOff>
          <xdr:row>8</xdr:row>
          <xdr:rowOff>180975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7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xdr:row>
          <xdr:rowOff>28575</xdr:rowOff>
        </xdr:from>
        <xdr:to>
          <xdr:col>6</xdr:col>
          <xdr:colOff>409575</xdr:colOff>
          <xdr:row>8</xdr:row>
          <xdr:rowOff>180975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7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xdr:row>
          <xdr:rowOff>28575</xdr:rowOff>
        </xdr:from>
        <xdr:to>
          <xdr:col>7</xdr:col>
          <xdr:colOff>457200</xdr:colOff>
          <xdr:row>8</xdr:row>
          <xdr:rowOff>180975</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7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28575</xdr:rowOff>
        </xdr:from>
        <xdr:to>
          <xdr:col>5</xdr:col>
          <xdr:colOff>371475</xdr:colOff>
          <xdr:row>7</xdr:row>
          <xdr:rowOff>180975</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7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xdr:row>
          <xdr:rowOff>28575</xdr:rowOff>
        </xdr:from>
        <xdr:to>
          <xdr:col>7</xdr:col>
          <xdr:colOff>457200</xdr:colOff>
          <xdr:row>7</xdr:row>
          <xdr:rowOff>180975</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7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104775</xdr:rowOff>
        </xdr:from>
        <xdr:to>
          <xdr:col>6</xdr:col>
          <xdr:colOff>409575</xdr:colOff>
          <xdr:row>4</xdr:row>
          <xdr:rowOff>295275</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7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xdr:row>
          <xdr:rowOff>104775</xdr:rowOff>
        </xdr:from>
        <xdr:to>
          <xdr:col>5</xdr:col>
          <xdr:colOff>371475</xdr:colOff>
          <xdr:row>4</xdr:row>
          <xdr:rowOff>266700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7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104775</xdr:rowOff>
        </xdr:from>
        <xdr:to>
          <xdr:col>7</xdr:col>
          <xdr:colOff>409575</xdr:colOff>
          <xdr:row>4</xdr:row>
          <xdr:rowOff>295275</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7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xdr:row>
          <xdr:rowOff>114300</xdr:rowOff>
        </xdr:from>
        <xdr:to>
          <xdr:col>6</xdr:col>
          <xdr:colOff>409575</xdr:colOff>
          <xdr:row>5</xdr:row>
          <xdr:rowOff>304800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7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xdr:row>
          <xdr:rowOff>114300</xdr:rowOff>
        </xdr:from>
        <xdr:to>
          <xdr:col>5</xdr:col>
          <xdr:colOff>419100</xdr:colOff>
          <xdr:row>5</xdr:row>
          <xdr:rowOff>304800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7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xdr:row>
          <xdr:rowOff>114300</xdr:rowOff>
        </xdr:from>
        <xdr:to>
          <xdr:col>7</xdr:col>
          <xdr:colOff>447675</xdr:colOff>
          <xdr:row>5</xdr:row>
          <xdr:rowOff>304800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7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28575</xdr:rowOff>
        </xdr:from>
        <xdr:to>
          <xdr:col>5</xdr:col>
          <xdr:colOff>371475</xdr:colOff>
          <xdr:row>12</xdr:row>
          <xdr:rowOff>219075</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7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12</xdr:row>
          <xdr:rowOff>28575</xdr:rowOff>
        </xdr:from>
        <xdr:to>
          <xdr:col>6</xdr:col>
          <xdr:colOff>409575</xdr:colOff>
          <xdr:row>12</xdr:row>
          <xdr:rowOff>219075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7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28575</xdr:rowOff>
        </xdr:from>
        <xdr:to>
          <xdr:col>7</xdr:col>
          <xdr:colOff>457200</xdr:colOff>
          <xdr:row>12</xdr:row>
          <xdr:rowOff>219075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7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28575</xdr:rowOff>
        </xdr:from>
        <xdr:to>
          <xdr:col>5</xdr:col>
          <xdr:colOff>371475</xdr:colOff>
          <xdr:row>13</xdr:row>
          <xdr:rowOff>180975</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7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xdr:row>
          <xdr:rowOff>28575</xdr:rowOff>
        </xdr:from>
        <xdr:to>
          <xdr:col>6</xdr:col>
          <xdr:colOff>409575</xdr:colOff>
          <xdr:row>13</xdr:row>
          <xdr:rowOff>180975</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7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28575</xdr:rowOff>
        </xdr:from>
        <xdr:to>
          <xdr:col>7</xdr:col>
          <xdr:colOff>457200</xdr:colOff>
          <xdr:row>13</xdr:row>
          <xdr:rowOff>180975</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7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cpva.lt/dvs/EdictInternalActs/I&#353;laid&#371;%20deklaracijos%20for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cpva.lt/2.%20PROGRAMOS/3.1%20VSF/1.%20BENDRAS/3.1.32%20METODIN&#278;%20MED&#381;IAGA/Islaidu%20pripazinimo%20tinkamomis%20procedura/2017-11-10,%20DERINAMA%20ID%20FORMA/ID%20forma_2017-11-21.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pvalt-my.sharepoint.com/personal/m_rauba_cpva_lt/Documents/Desktop/MP%20formos/IDPKI%20forma.%20Prie&#353;%20tvirtinim&#261;_derinim&#261;.%202025-08.xlsx" TargetMode="External"/><Relationship Id="rId1" Type="http://schemas.openxmlformats.org/officeDocument/2006/relationships/externalLinkPath" Target="https://cpvalt.sharepoint.com/sites/Vidaussaugumofondoskyrius/Bendrai%20naudojami%20dokumentai/General/ID_PKI%20formos%20atnaujinimas/MP%20formos/IDPKI%20forma.%20Prie&#353;%20tvirtinim&#261;_derinim&#261;.%202025-08.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cpvalt-my.sharepoint.com/personal/m_rauba_cpva_lt/Documents/Desktop/PAIPKIID%2004-09/IDPKI%20forma.%2004-09.xlsx" TargetMode="External"/><Relationship Id="rId1" Type="http://schemas.openxmlformats.org/officeDocument/2006/relationships/externalLinkPath" Target="https://cpvalt-my.sharepoint.com/personal/m_rauba_cpva_lt/Documents/Desktop/PAIPKIID%2004-09/Tvirtiname/IDPKI%20forma.%2004-0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20PROGRAMOS\3.1%20VSF\1.%20BENDRAS\3.1.32%20METODIN&#278;%20MED&#381;IAGA\Islaidu%20pripazinimo%20tinkamomis%20procedura\2017-11-10,%20DERINAMA%20ID%20FORMA\ID%20forma_2017-11-21.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mindaugas-ra\.signa\.metadata\.plugins\lt.mitsoft.signa.desktop\temp\2021-2027%20PAI%20forma%202024-09-20.xlsx" TargetMode="External"/><Relationship Id="rId1" Type="http://schemas.openxmlformats.org/officeDocument/2006/relationships/externalLinkPath" Target="file:///C:\Users\mindaugas-ra\.signa\.metadata\.plugins\lt.mitsoft.signa.desktop\temp\2021-2027%20PAI%20forma%202024-0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lapas"/>
      <sheetName val="1 priedas (bendra suvestinė)"/>
      <sheetName val="2 priedas (veiklos išlaidos)"/>
      <sheetName val="3 priedas (mokymų išlaidos)"/>
      <sheetName val="4 priedas (darbo užmokestis)"/>
      <sheetName val="5 priedas (ataskaita)"/>
      <sheetName val="5 priedas (infrastruktūra)"/>
      <sheetName val="5 priedas (viešieji pirkimai)"/>
      <sheetName val="5 priedas (viešinimas)"/>
      <sheetName val="Instrukcijos "/>
      <sheetName val="Sheet6"/>
    </sheetNames>
    <sheetDataSet>
      <sheetData sheetId="0">
        <row r="87">
          <cell r="AR87" t="str">
            <v>Mokymai</v>
          </cell>
        </row>
        <row r="88">
          <cell r="AR88" t="str">
            <v>Draudimas</v>
          </cell>
        </row>
        <row r="89">
          <cell r="AR89" t="str">
            <v>Kuras</v>
          </cell>
        </row>
        <row r="90">
          <cell r="AR90" t="str">
            <v>Ryšių išlaidos</v>
          </cell>
        </row>
        <row r="91">
          <cell r="AR91" t="str">
            <v>Komandiruotės</v>
          </cell>
        </row>
        <row r="92">
          <cell r="AR92" t="str">
            <v>Apgyvendinimas</v>
          </cell>
        </row>
        <row r="93">
          <cell r="AR93" t="str">
            <v>Nusidevėjimas</v>
          </cell>
        </row>
        <row r="94">
          <cell r="AR94" t="str">
            <v>Eksploatacinės išlaidos</v>
          </cell>
        </row>
        <row r="95">
          <cell r="AR95" t="str">
            <v>Komunalinės paslaugos</v>
          </cell>
        </row>
        <row r="96">
          <cell r="AR96" t="str">
            <v>Patalpų nuoma</v>
          </cell>
        </row>
        <row r="97">
          <cell r="AR97" t="str">
            <v>Kitos išlaidos</v>
          </cell>
        </row>
        <row r="108">
          <cell r="AR108" t="str">
            <v>Tiesioginės</v>
          </cell>
        </row>
        <row r="109">
          <cell r="AR109" t="str">
            <v>Netiesioginės</v>
          </cell>
        </row>
      </sheetData>
      <sheetData sheetId="1">
        <row r="9">
          <cell r="B9" t="str">
            <v xml:space="preserve">. </v>
          </cell>
        </row>
        <row r="10">
          <cell r="B10" t="str">
            <v xml:space="preserve">. </v>
          </cell>
        </row>
        <row r="11">
          <cell r="B11" t="str">
            <v xml:space="preserve">. </v>
          </cell>
        </row>
        <row r="12">
          <cell r="B12" t="str">
            <v xml:space="preserve">. </v>
          </cell>
        </row>
        <row r="13">
          <cell r="B13" t="str">
            <v xml:space="preserve">. </v>
          </cell>
        </row>
        <row r="14">
          <cell r="B14" t="str">
            <v xml:space="preserve">. </v>
          </cell>
        </row>
        <row r="15">
          <cell r="B15" t="str">
            <v xml:space="preserve">. </v>
          </cell>
        </row>
        <row r="16">
          <cell r="B16" t="str">
            <v xml:space="preserve">. </v>
          </cell>
        </row>
        <row r="17">
          <cell r="B17" t="str">
            <v xml:space="preserve">. </v>
          </cell>
        </row>
        <row r="18">
          <cell r="B18" t="str">
            <v xml:space="preserve">. </v>
          </cell>
        </row>
        <row r="19">
          <cell r="B19" t="str">
            <v xml:space="preserve">. </v>
          </cell>
        </row>
        <row r="20">
          <cell r="B20" t="str">
            <v xml:space="preserve">. </v>
          </cell>
        </row>
        <row r="21">
          <cell r="B21" t="str">
            <v xml:space="preserve">. </v>
          </cell>
        </row>
        <row r="22">
          <cell r="B22" t="str">
            <v xml:space="preserve">. </v>
          </cell>
        </row>
        <row r="23">
          <cell r="B23" t="str">
            <v xml:space="preserve">. </v>
          </cell>
        </row>
        <row r="24">
          <cell r="B24" t="str">
            <v xml:space="preserve">.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lapas"/>
      <sheetName val="Bendra suvestinė"/>
      <sheetName val="Veiklos projektų išlaidos"/>
      <sheetName val="Personalo mokymų išlaidos"/>
      <sheetName val="Darbo užmokestis"/>
      <sheetName val="Instrukcijos "/>
      <sheetName val="Sheet6"/>
    </sheetNames>
    <sheetDataSet>
      <sheetData sheetId="0">
        <row r="86">
          <cell r="AR86" t="str">
            <v>Mokymai</v>
          </cell>
        </row>
        <row r="87">
          <cell r="AR87" t="str">
            <v>Draudimas</v>
          </cell>
        </row>
        <row r="88">
          <cell r="AR88" t="str">
            <v>Kuras</v>
          </cell>
        </row>
        <row r="89">
          <cell r="AR89" t="str">
            <v>Ryšių išlaidos</v>
          </cell>
        </row>
        <row r="90">
          <cell r="AR90" t="str">
            <v>Komandiruotės</v>
          </cell>
        </row>
        <row r="91">
          <cell r="AR91" t="str">
            <v>Apgyvendinimas</v>
          </cell>
        </row>
        <row r="92">
          <cell r="AR92" t="str">
            <v>Nusidevėjimas</v>
          </cell>
        </row>
        <row r="93">
          <cell r="AR93" t="str">
            <v>Eksploatacinės išlaidos</v>
          </cell>
        </row>
        <row r="94">
          <cell r="AR94" t="str">
            <v>Komunalinės paslaugos</v>
          </cell>
        </row>
        <row r="95">
          <cell r="AR95" t="str">
            <v>Patalpų nuoma</v>
          </cell>
        </row>
        <row r="96">
          <cell r="AR96" t="str">
            <v>Kitos išlaidos</v>
          </cell>
        </row>
      </sheetData>
      <sheetData sheetId="1">
        <row r="8">
          <cell r="O8" t="str">
            <v>hh</v>
          </cell>
        </row>
      </sheetData>
      <sheetData sheetId="2" refreshError="1"/>
      <sheetData sheetId="3" refreshError="1"/>
      <sheetData sheetId="4" refreshError="1"/>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ulinis lapas"/>
      <sheetName val="1 priedas (bendra suvestinė)"/>
      <sheetName val="2 priedas (išl. detalizacija)"/>
      <sheetName val="3 priedas (ataskaita)"/>
      <sheetName val="4 priedas (programos rodikliai)"/>
      <sheetName val="5 priedas (matomumas)"/>
      <sheetName val="6 priedas (Sąjungos acquis)"/>
      <sheetName val="7 priedas (programa)"/>
      <sheetName val="Sheet6"/>
    </sheetNames>
    <sheetDataSet>
      <sheetData sheetId="0">
        <row r="84">
          <cell r="AP84" t="str">
            <v>Mokymai</v>
          </cell>
        </row>
        <row r="85">
          <cell r="AP85" t="str">
            <v>Įranga</v>
          </cell>
        </row>
        <row r="86">
          <cell r="AP86" t="str">
            <v>Infrastruktūra/ remontas</v>
          </cell>
        </row>
        <row r="87">
          <cell r="AP87" t="str">
            <v>Draudimas</v>
          </cell>
        </row>
        <row r="88">
          <cell r="AP88" t="str">
            <v>Kuras</v>
          </cell>
        </row>
        <row r="89">
          <cell r="AP89" t="str">
            <v>Ryšių išlaidos</v>
          </cell>
        </row>
        <row r="90">
          <cell r="AP90" t="str">
            <v>Komandiruotės</v>
          </cell>
        </row>
        <row r="91">
          <cell r="AP91" t="str">
            <v>Apgyvendinimas</v>
          </cell>
        </row>
        <row r="92">
          <cell r="AP92" t="str">
            <v>Nusidevėjimas</v>
          </cell>
        </row>
        <row r="93">
          <cell r="AP93" t="str">
            <v>Eksploatacinės išlaidos</v>
          </cell>
        </row>
        <row r="94">
          <cell r="AP94" t="str">
            <v>Komunalinės paslaugos</v>
          </cell>
        </row>
        <row r="95">
          <cell r="AP95" t="str">
            <v>Patalpų nuoma</v>
          </cell>
        </row>
        <row r="96">
          <cell r="AP96" t="str">
            <v>Kitos išlaidos</v>
          </cell>
        </row>
        <row r="97">
          <cell r="AP97" t="str">
            <v>Darbo užmokestis</v>
          </cell>
        </row>
        <row r="108">
          <cell r="AP108" t="str">
            <v>Tiesioginės</v>
          </cell>
        </row>
        <row r="109">
          <cell r="AP109" t="str">
            <v>Netiesioginės</v>
          </cell>
        </row>
      </sheetData>
      <sheetData sheetId="1">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ulinis lapas"/>
      <sheetName val="1 priedas (bendra suvestinė)"/>
      <sheetName val="2 priedas (išl. detalizacija)"/>
      <sheetName val="3 priedas (ataskaita)"/>
      <sheetName val="4 priedas (programos rodikliai)"/>
      <sheetName val="5 priedas (matomumas)"/>
      <sheetName val="6 priedas (Sąjungos acquis)"/>
      <sheetName val="7 priedas (programa)"/>
      <sheetName val="Sheet6"/>
    </sheetNames>
    <sheetDataSet>
      <sheetData sheetId="0">
        <row r="84">
          <cell r="AP84" t="str">
            <v>Mokymai</v>
          </cell>
        </row>
        <row r="85">
          <cell r="AP85" t="str">
            <v>Įranga</v>
          </cell>
        </row>
        <row r="86">
          <cell r="AP86" t="str">
            <v>Infrastruktūra/ remontas</v>
          </cell>
        </row>
        <row r="87">
          <cell r="AP87" t="str">
            <v>Draudimas</v>
          </cell>
        </row>
        <row r="88">
          <cell r="AP88" t="str">
            <v>Kuras</v>
          </cell>
        </row>
        <row r="89">
          <cell r="AP89" t="str">
            <v>Ryšių išlaidos</v>
          </cell>
        </row>
        <row r="90">
          <cell r="AP90" t="str">
            <v>Komandiruotės</v>
          </cell>
        </row>
        <row r="91">
          <cell r="AP91" t="str">
            <v>Apgyvendinimas</v>
          </cell>
        </row>
        <row r="92">
          <cell r="AP92" t="str">
            <v>Nusidevėjimas</v>
          </cell>
        </row>
        <row r="93">
          <cell r="AP93" t="str">
            <v>Eksploatacinės išlaidos</v>
          </cell>
        </row>
        <row r="94">
          <cell r="AP94" t="str">
            <v>Komunalinės paslaugos</v>
          </cell>
        </row>
        <row r="95">
          <cell r="AP95" t="str">
            <v>Patalpų nuoma</v>
          </cell>
        </row>
        <row r="96">
          <cell r="AP96" t="str">
            <v>Kitos išlaidos</v>
          </cell>
        </row>
        <row r="97">
          <cell r="AP97" t="str">
            <v>Darbo užmokestis</v>
          </cell>
        </row>
        <row r="108">
          <cell r="AP108" t="str">
            <v>Tiesioginės</v>
          </cell>
        </row>
        <row r="109">
          <cell r="AP109" t="str">
            <v>Netiesioginės</v>
          </cell>
        </row>
      </sheetData>
      <sheetData sheetId="1">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sheetData>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lapas"/>
      <sheetName val="Bendra suvestinė"/>
      <sheetName val="Veiklos projektų išlaidos"/>
      <sheetName val="Personalo mokymų išlaidos"/>
      <sheetName val="Darbo užmokestis"/>
      <sheetName val="Instrukcijos "/>
    </sheetNames>
    <sheetDataSet>
      <sheetData sheetId="0">
        <row r="86">
          <cell r="AR86" t="str">
            <v>Mokymai</v>
          </cell>
        </row>
        <row r="87">
          <cell r="AR87" t="str">
            <v>Draudimas</v>
          </cell>
        </row>
        <row r="88">
          <cell r="AR88" t="str">
            <v>Kuras</v>
          </cell>
        </row>
        <row r="89">
          <cell r="AR89" t="str">
            <v>Ryšių išlaidos</v>
          </cell>
        </row>
        <row r="90">
          <cell r="AR90" t="str">
            <v>Komandiruotės</v>
          </cell>
        </row>
        <row r="91">
          <cell r="AR91" t="str">
            <v>Apgyvendinimas</v>
          </cell>
        </row>
        <row r="92">
          <cell r="AR92" t="str">
            <v>Nusidevėjimas</v>
          </cell>
        </row>
        <row r="93">
          <cell r="AR93" t="str">
            <v>Eksploatacinės išlaidos</v>
          </cell>
        </row>
        <row r="94">
          <cell r="AR94" t="str">
            <v>Komunalinės paslaugos</v>
          </cell>
        </row>
        <row r="95">
          <cell r="AR95" t="str">
            <v>Patalpų nuoma</v>
          </cell>
        </row>
        <row r="96">
          <cell r="AR96" t="str">
            <v>Kitos išlaidos</v>
          </cell>
        </row>
      </sheetData>
      <sheetData sheetId="1">
        <row r="8">
          <cell r="O8" t="str">
            <v>hh</v>
          </cell>
        </row>
      </sheetData>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ulinis lapas"/>
      <sheetName val="1 priedas (suvestinė lentelė)"/>
      <sheetName val="2 priedas (suvestinė lentelė)"/>
      <sheetName val="3 priedas (suvestinė lentelė)"/>
      <sheetName val="4 priedas (suvestinė lentelė)"/>
      <sheetName val="5 priedas (ataskaita)"/>
      <sheetName val="5 priedas (infrastruktūra)"/>
      <sheetName val="5 priedas (viešieji pirkimai)"/>
      <sheetName val="5 priedas (viešinimas)"/>
      <sheetName val="6 priedas (programos ataskaita)"/>
      <sheetName val="7 priedas (acquis)"/>
      <sheetName val="Sheet1"/>
      <sheetName val="Sheet6"/>
    </sheetNames>
    <sheetDataSet>
      <sheetData sheetId="0">
        <row r="29">
          <cell r="B29" t="str">
            <v>2.9.2.1.1.3.</v>
          </cell>
        </row>
        <row r="30">
          <cell r="B30" t="str">
            <v>2.9.2.2.1.3.</v>
          </cell>
        </row>
      </sheetData>
      <sheetData sheetId="1">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sheetData>
      <sheetData sheetId="2">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sheetData>
      <sheetData sheetId="3">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sheetData>
      <sheetData sheetId="4">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O92"/>
  <sheetViews>
    <sheetView showGridLines="0" tabSelected="1" view="pageBreakPreview" zoomScaleNormal="90" zoomScaleSheetLayoutView="100" workbookViewId="0">
      <selection activeCell="B8" sqref="B8:AE8"/>
    </sheetView>
  </sheetViews>
  <sheetFormatPr defaultColWidth="2.85546875" defaultRowHeight="12.75" x14ac:dyDescent="0.2"/>
  <cols>
    <col min="1" max="1" width="3" style="6" customWidth="1"/>
    <col min="2" max="11" width="2.85546875" style="6" customWidth="1"/>
    <col min="12" max="12" width="2.140625" style="6" customWidth="1"/>
    <col min="13" max="13" width="2.85546875" style="6" hidden="1" customWidth="1"/>
    <col min="14" max="14" width="4.42578125" style="6" customWidth="1"/>
    <col min="15" max="16" width="2.85546875" style="6" customWidth="1"/>
    <col min="17" max="17" width="3.85546875" style="6" customWidth="1"/>
    <col min="18" max="18" width="2.5703125" style="6" customWidth="1"/>
    <col min="19" max="19" width="2.85546875" style="6" customWidth="1"/>
    <col min="20" max="20" width="3.140625" style="6" customWidth="1"/>
    <col min="21" max="21" width="4.42578125" style="6" customWidth="1"/>
    <col min="22" max="22" width="2.85546875" style="6" customWidth="1"/>
    <col min="23" max="23" width="3.42578125" style="6" customWidth="1"/>
    <col min="24" max="25" width="2.85546875" style="6" customWidth="1"/>
    <col min="26" max="26" width="3.85546875" style="6" customWidth="1"/>
    <col min="27" max="27" width="3.42578125" style="6" customWidth="1"/>
    <col min="28" max="30" width="2.85546875" style="6" customWidth="1"/>
    <col min="31" max="31" width="6" style="6" customWidth="1"/>
    <col min="32" max="32" width="0.5703125" style="6" customWidth="1"/>
    <col min="33" max="33" width="2" style="6" customWidth="1"/>
    <col min="34" max="34" width="2.85546875" style="6" customWidth="1"/>
    <col min="35" max="35" width="5" style="6" hidden="1" customWidth="1"/>
    <col min="36" max="41" width="2.85546875" style="6" hidden="1" customWidth="1"/>
    <col min="42" max="43" width="2.85546875" style="6" customWidth="1"/>
    <col min="44" max="44" width="89.85546875" style="6" hidden="1" customWidth="1"/>
    <col min="45" max="54" width="2.85546875" style="6" customWidth="1"/>
    <col min="55" max="55" width="49.42578125" style="6" customWidth="1"/>
    <col min="56" max="56" width="4.42578125" style="6" customWidth="1"/>
    <col min="57" max="59" width="2.85546875" style="6" customWidth="1"/>
    <col min="60" max="60" width="0.140625" style="6" customWidth="1"/>
    <col min="61" max="65" width="2.85546875" style="6" customWidth="1"/>
    <col min="66" max="16384" width="2.85546875" style="6"/>
  </cols>
  <sheetData>
    <row r="1" spans="2:67" x14ac:dyDescent="0.2">
      <c r="W1" s="2" t="s">
        <v>0</v>
      </c>
      <c r="X1" s="2"/>
      <c r="Y1" s="2"/>
      <c r="Z1" s="2"/>
      <c r="AA1" s="2"/>
      <c r="AB1" s="2"/>
      <c r="AC1" s="2"/>
      <c r="AD1" s="2"/>
      <c r="AE1" s="2"/>
    </row>
    <row r="2" spans="2:67" x14ac:dyDescent="0.2">
      <c r="W2" s="2" t="s">
        <v>1</v>
      </c>
      <c r="X2" s="2"/>
      <c r="Y2" s="2"/>
      <c r="Z2" s="2"/>
      <c r="AA2" s="2"/>
      <c r="AB2" s="2"/>
      <c r="AC2" s="2"/>
      <c r="AD2" s="2"/>
      <c r="AE2" s="2"/>
    </row>
    <row r="3" spans="2:67" x14ac:dyDescent="0.2">
      <c r="W3" s="2" t="s">
        <v>2</v>
      </c>
      <c r="X3" s="2"/>
      <c r="Y3" s="2"/>
      <c r="Z3" s="2"/>
      <c r="AA3" s="2"/>
      <c r="AB3" s="2"/>
      <c r="AC3" s="2"/>
      <c r="AD3" s="2"/>
      <c r="AE3" s="2"/>
    </row>
    <row r="4" spans="2:67" x14ac:dyDescent="0.2">
      <c r="W4" s="116" t="s">
        <v>346</v>
      </c>
      <c r="X4" s="2"/>
      <c r="Y4" s="2"/>
      <c r="Z4" s="2"/>
      <c r="AA4" s="2"/>
      <c r="AB4" s="2"/>
      <c r="AC4" s="2"/>
      <c r="AD4" s="2"/>
      <c r="AE4" s="2"/>
    </row>
    <row r="6" spans="2:67" ht="17.25" customHeight="1" x14ac:dyDescent="0.2">
      <c r="K6" s="200" t="s">
        <v>3</v>
      </c>
      <c r="L6" s="200"/>
      <c r="M6" s="200"/>
      <c r="N6" s="200"/>
      <c r="O6" s="200"/>
      <c r="P6" s="200"/>
      <c r="Q6" s="200"/>
      <c r="R6" s="200"/>
      <c r="S6" s="200"/>
      <c r="T6" s="200"/>
      <c r="U6" s="200"/>
      <c r="V6" s="200"/>
      <c r="W6" s="200"/>
      <c r="X6" s="200"/>
    </row>
    <row r="7" spans="2:67" ht="17.25" customHeight="1" x14ac:dyDescent="0.2">
      <c r="B7" s="117" t="str">
        <f>+IF(O10=0,"Būtina užpildyti melsvos spalvos laukelius. Kiti laukai yra apsaugoti nuo koregavimo","")</f>
        <v>Būtina užpildyti melsvos spalvos laukelius. Kiti laukai yra apsaugoti nuo koregavimo</v>
      </c>
    </row>
    <row r="8" spans="2:67" ht="19.5" customHeight="1" x14ac:dyDescent="0.2">
      <c r="B8" s="201" t="s">
        <v>4</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row>
    <row r="9" spans="2:67" ht="10.5" customHeight="1" x14ac:dyDescent="0.2"/>
    <row r="10" spans="2:67" x14ac:dyDescent="0.2">
      <c r="K10" s="118"/>
      <c r="M10" s="202" t="s">
        <v>5</v>
      </c>
      <c r="N10" s="202"/>
      <c r="O10" s="203"/>
      <c r="P10" s="203"/>
      <c r="Q10" s="203"/>
      <c r="R10" s="203"/>
      <c r="S10" s="203"/>
    </row>
    <row r="11" spans="2:67" x14ac:dyDescent="0.2">
      <c r="M11" s="204" t="s">
        <v>6</v>
      </c>
      <c r="N11" s="204"/>
      <c r="O11" s="205"/>
      <c r="P11" s="205"/>
      <c r="Q11" s="205"/>
      <c r="R11" s="205"/>
      <c r="S11" s="205"/>
    </row>
    <row r="12" spans="2:67" x14ac:dyDescent="0.2">
      <c r="AR12" s="7" t="s">
        <v>7</v>
      </c>
    </row>
    <row r="13" spans="2:67" ht="21.75" customHeight="1" x14ac:dyDescent="0.2">
      <c r="B13" s="218" t="s">
        <v>8</v>
      </c>
      <c r="C13" s="219"/>
      <c r="D13" s="219"/>
      <c r="E13" s="219"/>
      <c r="F13" s="219"/>
      <c r="G13" s="219"/>
      <c r="H13" s="219"/>
      <c r="I13" s="219"/>
      <c r="J13" s="219"/>
      <c r="K13" s="219"/>
      <c r="L13" s="219"/>
      <c r="M13" s="219"/>
      <c r="N13" s="206"/>
      <c r="O13" s="207"/>
      <c r="P13" s="207"/>
      <c r="Q13" s="207"/>
      <c r="R13" s="207"/>
      <c r="S13" s="207"/>
      <c r="T13" s="207"/>
      <c r="U13" s="207"/>
      <c r="V13" s="207"/>
      <c r="W13" s="207"/>
      <c r="X13" s="207"/>
      <c r="Y13" s="207"/>
      <c r="Z13" s="207"/>
      <c r="AA13" s="207"/>
      <c r="AB13" s="207"/>
      <c r="AC13" s="207"/>
      <c r="AD13" s="207"/>
      <c r="AE13" s="208"/>
      <c r="AR13" s="8"/>
      <c r="BD13" s="2"/>
      <c r="BE13" s="2"/>
      <c r="BF13" s="2"/>
      <c r="BG13" s="2"/>
      <c r="BH13" s="2"/>
      <c r="BI13" s="2"/>
      <c r="BJ13" s="2"/>
      <c r="BK13" s="2"/>
      <c r="BL13" s="2"/>
      <c r="BM13" s="2"/>
      <c r="BN13" s="2"/>
      <c r="BO13" s="2"/>
    </row>
    <row r="14" spans="2:67" ht="21.75" customHeight="1" x14ac:dyDescent="0.2">
      <c r="B14" s="218" t="s">
        <v>9</v>
      </c>
      <c r="C14" s="219"/>
      <c r="D14" s="219"/>
      <c r="E14" s="219"/>
      <c r="F14" s="219"/>
      <c r="G14" s="219"/>
      <c r="H14" s="219"/>
      <c r="I14" s="219"/>
      <c r="J14" s="219"/>
      <c r="K14" s="219"/>
      <c r="L14" s="219"/>
      <c r="M14" s="219"/>
      <c r="N14" s="206"/>
      <c r="O14" s="207"/>
      <c r="P14" s="207"/>
      <c r="Q14" s="207"/>
      <c r="R14" s="207"/>
      <c r="S14" s="207"/>
      <c r="T14" s="207"/>
      <c r="U14" s="207"/>
      <c r="V14" s="207"/>
      <c r="W14" s="207"/>
      <c r="X14" s="207"/>
      <c r="Y14" s="207"/>
      <c r="Z14" s="207"/>
      <c r="AA14" s="207"/>
      <c r="AB14" s="207"/>
      <c r="AC14" s="207"/>
      <c r="AD14" s="207"/>
      <c r="AE14" s="208"/>
      <c r="AR14" s="8" t="s">
        <v>10</v>
      </c>
      <c r="AS14" s="1"/>
      <c r="AT14" s="1"/>
      <c r="AU14" s="1"/>
      <c r="AV14" s="1"/>
      <c r="AW14" s="1"/>
    </row>
    <row r="15" spans="2:67" ht="21.75" customHeight="1" x14ac:dyDescent="0.2">
      <c r="B15" s="218" t="s">
        <v>11</v>
      </c>
      <c r="C15" s="219"/>
      <c r="D15" s="219"/>
      <c r="E15" s="219"/>
      <c r="F15" s="219"/>
      <c r="G15" s="219"/>
      <c r="H15" s="219"/>
      <c r="I15" s="219"/>
      <c r="J15" s="219"/>
      <c r="K15" s="219"/>
      <c r="L15" s="219"/>
      <c r="M15" s="219"/>
      <c r="N15" s="206"/>
      <c r="O15" s="207"/>
      <c r="P15" s="207"/>
      <c r="Q15" s="207"/>
      <c r="R15" s="207"/>
      <c r="S15" s="207"/>
      <c r="T15" s="207"/>
      <c r="U15" s="207"/>
      <c r="V15" s="207"/>
      <c r="W15" s="207"/>
      <c r="X15" s="207"/>
      <c r="Y15" s="207"/>
      <c r="Z15" s="207"/>
      <c r="AA15" s="207"/>
      <c r="AB15" s="207"/>
      <c r="AC15" s="207"/>
      <c r="AD15" s="207"/>
      <c r="AE15" s="208"/>
      <c r="AR15" s="8" t="s">
        <v>12</v>
      </c>
    </row>
    <row r="16" spans="2:67" ht="21.75" customHeight="1" x14ac:dyDescent="0.2">
      <c r="B16" s="209" t="s">
        <v>13</v>
      </c>
      <c r="C16" s="210"/>
      <c r="D16" s="210"/>
      <c r="E16" s="210"/>
      <c r="F16" s="210"/>
      <c r="G16" s="210"/>
      <c r="H16" s="210"/>
      <c r="I16" s="210"/>
      <c r="J16" s="210"/>
      <c r="K16" s="210"/>
      <c r="L16" s="210"/>
      <c r="M16" s="210"/>
      <c r="N16" s="206"/>
      <c r="O16" s="207"/>
      <c r="P16" s="207"/>
      <c r="Q16" s="207"/>
      <c r="R16" s="207"/>
      <c r="S16" s="207"/>
      <c r="T16" s="207"/>
      <c r="U16" s="207"/>
      <c r="V16" s="207"/>
      <c r="W16" s="207"/>
      <c r="X16" s="207"/>
      <c r="Y16" s="207"/>
      <c r="Z16" s="207"/>
      <c r="AA16" s="207"/>
      <c r="AB16" s="207"/>
      <c r="AC16" s="207"/>
      <c r="AD16" s="207"/>
      <c r="AE16" s="208"/>
      <c r="AR16" s="8"/>
    </row>
    <row r="17" spans="2:55" ht="34.5" customHeight="1" x14ac:dyDescent="0.2">
      <c r="AR17" s="8" t="s">
        <v>14</v>
      </c>
    </row>
    <row r="18" spans="2:55" ht="27" customHeight="1" x14ac:dyDescent="0.2">
      <c r="B18" s="214" t="s">
        <v>15</v>
      </c>
      <c r="C18" s="215"/>
      <c r="D18" s="215"/>
      <c r="E18" s="215"/>
      <c r="F18" s="215"/>
      <c r="G18" s="215"/>
      <c r="H18" s="215"/>
      <c r="I18" s="215"/>
      <c r="J18" s="215"/>
      <c r="K18" s="215"/>
      <c r="L18" s="215"/>
      <c r="M18" s="215"/>
      <c r="N18" s="222">
        <f>'1 priedas (suvestinė lentelė)'!F31</f>
        <v>0</v>
      </c>
      <c r="O18" s="223"/>
      <c r="P18" s="223"/>
      <c r="Q18" s="223"/>
      <c r="R18" s="223"/>
      <c r="S18" s="223">
        <f>'2 priedas (suvestinė lentelė)'!F31</f>
        <v>0</v>
      </c>
      <c r="T18" s="223"/>
      <c r="U18" s="223"/>
      <c r="V18" s="223"/>
      <c r="W18" s="223"/>
      <c r="X18" s="223">
        <f>'3 priedas (suvestinė lentelė)'!F31</f>
        <v>0</v>
      </c>
      <c r="Y18" s="223"/>
      <c r="Z18" s="223"/>
      <c r="AA18" s="223"/>
      <c r="AB18" s="223">
        <f>'4 priedas (suvestinė lentelė)'!F31</f>
        <v>0</v>
      </c>
      <c r="AC18" s="223"/>
      <c r="AD18" s="223"/>
      <c r="AE18" s="240"/>
      <c r="AF18" s="24"/>
      <c r="AR18" s="7"/>
    </row>
    <row r="19" spans="2:55" ht="33" customHeight="1" x14ac:dyDescent="0.2">
      <c r="B19" s="218" t="s">
        <v>16</v>
      </c>
      <c r="C19" s="219"/>
      <c r="D19" s="219"/>
      <c r="E19" s="219"/>
      <c r="F19" s="219"/>
      <c r="G19" s="219"/>
      <c r="H19" s="219"/>
      <c r="I19" s="219"/>
      <c r="J19" s="219"/>
      <c r="K19" s="219"/>
      <c r="L19" s="219"/>
      <c r="M19" s="219"/>
      <c r="N19" s="222">
        <f>'1 priedas (suvestinė lentelė)'!F30</f>
        <v>0</v>
      </c>
      <c r="O19" s="223"/>
      <c r="P19" s="223"/>
      <c r="Q19" s="223"/>
      <c r="R19" s="223"/>
      <c r="S19" s="223">
        <f>'2 priedas (suvestinė lentelė)'!F30</f>
        <v>0</v>
      </c>
      <c r="T19" s="223"/>
      <c r="U19" s="223"/>
      <c r="V19" s="223"/>
      <c r="W19" s="223"/>
      <c r="X19" s="223">
        <f>'3 priedas (suvestinė lentelė)'!F30</f>
        <v>0</v>
      </c>
      <c r="Y19" s="223"/>
      <c r="Z19" s="223"/>
      <c r="AA19" s="223"/>
      <c r="AB19" s="223">
        <f>'4 priedas (suvestinė lentelė)'!F30</f>
        <v>0</v>
      </c>
      <c r="AC19" s="223"/>
      <c r="AD19" s="223"/>
      <c r="AE19" s="240"/>
      <c r="AF19" s="24"/>
      <c r="AR19" s="7" t="s">
        <v>17</v>
      </c>
    </row>
    <row r="20" spans="2:55" ht="15" customHeight="1" x14ac:dyDescent="0.2">
      <c r="AR20" s="7" t="s">
        <v>18</v>
      </c>
    </row>
    <row r="21" spans="2:55" x14ac:dyDescent="0.2">
      <c r="B21" s="217" t="s">
        <v>19</v>
      </c>
      <c r="C21" s="217"/>
      <c r="D21" s="217"/>
      <c r="E21" s="217"/>
      <c r="F21" s="217"/>
      <c r="G21" s="217"/>
      <c r="H21" s="217"/>
      <c r="I21" s="217"/>
      <c r="J21" s="217"/>
      <c r="K21" s="217"/>
      <c r="L21" s="217"/>
      <c r="M21" s="217"/>
      <c r="N21" s="216" t="s">
        <v>20</v>
      </c>
      <c r="O21" s="216"/>
      <c r="P21" s="216"/>
      <c r="Q21" s="216"/>
      <c r="R21" s="216"/>
      <c r="S21" s="216"/>
      <c r="T21" s="216"/>
      <c r="U21" s="216"/>
      <c r="AR21" s="7" t="s">
        <v>21</v>
      </c>
    </row>
    <row r="22" spans="2:55" ht="24.75" customHeight="1" x14ac:dyDescent="0.2">
      <c r="B22" s="220" t="s">
        <v>332</v>
      </c>
      <c r="C22" s="221"/>
      <c r="D22" s="221"/>
      <c r="E22" s="221"/>
      <c r="F22" s="221"/>
      <c r="G22" s="221"/>
      <c r="H22" s="221"/>
      <c r="I22" s="221"/>
      <c r="J22" s="221"/>
      <c r="K22" s="221"/>
      <c r="L22" s="221"/>
      <c r="M22" s="221"/>
      <c r="N22" s="239">
        <f>'1 priedas (suvestinė lentelė)'!F32+'2 priedas (suvestinė lentelė)'!F32+'3 priedas (suvestinė lentelė)'!F32+'4 priedas (suvestinė lentelė)'!F32</f>
        <v>0</v>
      </c>
      <c r="O22" s="239"/>
      <c r="P22" s="239"/>
      <c r="Q22" s="239"/>
      <c r="R22" s="239"/>
      <c r="S22" s="239"/>
      <c r="T22" s="239"/>
      <c r="U22" s="239"/>
      <c r="AR22" s="14">
        <v>0</v>
      </c>
    </row>
    <row r="23" spans="2:55" x14ac:dyDescent="0.2">
      <c r="B23" s="211" t="s">
        <v>22</v>
      </c>
      <c r="C23" s="212"/>
      <c r="D23" s="212"/>
      <c r="E23" s="212"/>
      <c r="F23" s="212"/>
      <c r="G23" s="212"/>
      <c r="H23" s="212"/>
      <c r="I23" s="212"/>
      <c r="J23" s="212"/>
      <c r="K23" s="212"/>
      <c r="L23" s="212"/>
      <c r="M23" s="212"/>
      <c r="N23" s="213"/>
      <c r="O23" s="213"/>
      <c r="P23" s="213"/>
      <c r="Q23" s="213"/>
      <c r="R23" s="213"/>
      <c r="S23" s="213"/>
      <c r="T23" s="213"/>
      <c r="U23" s="213"/>
      <c r="V23" s="9"/>
      <c r="W23" s="9"/>
      <c r="X23" s="9"/>
      <c r="Y23" s="9"/>
      <c r="Z23" s="9"/>
      <c r="AA23" s="9"/>
      <c r="AB23" s="9"/>
      <c r="AC23" s="9"/>
      <c r="AD23" s="9"/>
      <c r="AE23" s="9"/>
      <c r="AR23" s="14">
        <v>0.5</v>
      </c>
    </row>
    <row r="24" spans="2:55" x14ac:dyDescent="0.2">
      <c r="B24" s="211" t="s">
        <v>23</v>
      </c>
      <c r="C24" s="212"/>
      <c r="D24" s="212"/>
      <c r="E24" s="212"/>
      <c r="F24" s="212"/>
      <c r="G24" s="212"/>
      <c r="H24" s="212"/>
      <c r="I24" s="212"/>
      <c r="J24" s="212"/>
      <c r="K24" s="212"/>
      <c r="L24" s="212"/>
      <c r="M24" s="212"/>
      <c r="N24" s="244">
        <f>+IF(N23&lt;=0,0,(1-N23))</f>
        <v>0</v>
      </c>
      <c r="O24" s="245"/>
      <c r="P24" s="245"/>
      <c r="Q24" s="245"/>
      <c r="R24" s="245"/>
      <c r="S24" s="245"/>
      <c r="T24" s="245"/>
      <c r="U24" s="246"/>
      <c r="V24" s="13">
        <f>+N23+N24</f>
        <v>0</v>
      </c>
      <c r="W24" s="9"/>
      <c r="X24" s="9"/>
      <c r="Y24" s="9"/>
      <c r="Z24" s="9"/>
      <c r="AA24" s="9"/>
      <c r="AB24" s="9"/>
      <c r="AC24" s="9"/>
      <c r="AD24" s="9"/>
      <c r="AE24" s="9"/>
      <c r="AR24" s="14">
        <v>0.55000000000000004</v>
      </c>
    </row>
    <row r="25" spans="2:55" x14ac:dyDescent="0.2">
      <c r="B25" s="13"/>
      <c r="C25" s="13"/>
      <c r="D25" s="13"/>
      <c r="E25" s="13"/>
      <c r="F25" s="13"/>
      <c r="G25" s="13"/>
      <c r="H25" s="13"/>
      <c r="I25" s="13"/>
      <c r="J25" s="13"/>
      <c r="K25" s="13"/>
      <c r="L25" s="13"/>
      <c r="M25" s="13"/>
      <c r="N25" s="13"/>
      <c r="O25" s="13"/>
      <c r="P25" s="13"/>
      <c r="Q25" s="13"/>
      <c r="R25" s="13"/>
      <c r="S25" s="13"/>
      <c r="T25" s="13"/>
      <c r="U25" s="13"/>
      <c r="V25" s="13"/>
      <c r="W25" s="9"/>
      <c r="X25" s="9"/>
      <c r="Y25" s="9"/>
      <c r="Z25" s="9"/>
      <c r="AA25" s="9"/>
      <c r="AB25" s="9"/>
      <c r="AC25" s="9"/>
      <c r="AD25" s="9"/>
      <c r="AE25" s="9"/>
      <c r="AR25" s="15">
        <v>0.75</v>
      </c>
    </row>
    <row r="26" spans="2:55" ht="12.75" customHeight="1" x14ac:dyDescent="0.2">
      <c r="B26" s="6" t="s">
        <v>24</v>
      </c>
      <c r="AR26" s="14">
        <v>1</v>
      </c>
    </row>
    <row r="27" spans="2:55" ht="25.5" customHeight="1" x14ac:dyDescent="0.2">
      <c r="B27" s="227" t="s">
        <v>25</v>
      </c>
      <c r="C27" s="228"/>
      <c r="D27" s="228"/>
      <c r="E27" s="228"/>
      <c r="F27" s="228"/>
      <c r="G27" s="228"/>
      <c r="H27" s="228"/>
      <c r="I27" s="228"/>
      <c r="J27" s="228"/>
      <c r="K27" s="228"/>
      <c r="L27" s="228"/>
      <c r="M27" s="229"/>
      <c r="N27" s="241" t="s">
        <v>303</v>
      </c>
      <c r="O27" s="242"/>
      <c r="P27" s="242"/>
      <c r="Q27" s="242"/>
      <c r="R27" s="242"/>
      <c r="S27" s="243"/>
      <c r="T27" s="241" t="s">
        <v>304</v>
      </c>
      <c r="U27" s="242"/>
      <c r="V27" s="242"/>
      <c r="W27" s="242"/>
      <c r="X27" s="242"/>
      <c r="Y27" s="243"/>
      <c r="Z27" s="234" t="s">
        <v>26</v>
      </c>
      <c r="AA27" s="235"/>
      <c r="AB27" s="235"/>
      <c r="AC27" s="235"/>
      <c r="AD27" s="235"/>
      <c r="AE27" s="235"/>
    </row>
    <row r="28" spans="2:55" ht="12.75" customHeight="1" x14ac:dyDescent="0.2">
      <c r="B28" s="230"/>
      <c r="C28" s="230"/>
      <c r="D28" s="230"/>
      <c r="E28" s="230"/>
      <c r="F28" s="230"/>
      <c r="G28" s="230"/>
      <c r="H28" s="230"/>
      <c r="I28" s="230"/>
      <c r="J28" s="230"/>
      <c r="K28" s="230"/>
      <c r="L28" s="230"/>
      <c r="M28" s="230"/>
      <c r="N28" s="236">
        <f>+N23</f>
        <v>0</v>
      </c>
      <c r="O28" s="237"/>
      <c r="P28" s="237"/>
      <c r="Q28" s="237"/>
      <c r="R28" s="237"/>
      <c r="S28" s="238"/>
      <c r="T28" s="236">
        <f>+N24</f>
        <v>0</v>
      </c>
      <c r="U28" s="237"/>
      <c r="V28" s="237"/>
      <c r="W28" s="237"/>
      <c r="X28" s="237"/>
      <c r="Y28" s="238"/>
      <c r="Z28" s="236">
        <v>1</v>
      </c>
      <c r="AA28" s="237"/>
      <c r="AB28" s="237"/>
      <c r="AC28" s="237"/>
      <c r="AD28" s="237"/>
      <c r="AE28" s="238"/>
      <c r="AF28" s="24"/>
    </row>
    <row r="29" spans="2:55" ht="12.75" customHeight="1" x14ac:dyDescent="0.2">
      <c r="B29" s="197"/>
      <c r="C29" s="198"/>
      <c r="D29" s="198"/>
      <c r="E29" s="198"/>
      <c r="F29" s="198"/>
      <c r="G29" s="198"/>
      <c r="H29" s="198"/>
      <c r="I29" s="198"/>
      <c r="J29" s="198"/>
      <c r="K29" s="198"/>
      <c r="L29" s="198"/>
      <c r="M29" s="199"/>
      <c r="N29" s="231"/>
      <c r="O29" s="232"/>
      <c r="P29" s="232"/>
      <c r="Q29" s="232"/>
      <c r="R29" s="232"/>
      <c r="S29" s="233"/>
      <c r="T29" s="231" t="e">
        <f>Z29-N29</f>
        <v>#VALUE!</v>
      </c>
      <c r="U29" s="232"/>
      <c r="V29" s="232"/>
      <c r="W29" s="232"/>
      <c r="X29" s="232"/>
      <c r="Y29" s="233"/>
      <c r="Z29" s="231" t="e">
        <f>SUMIFS('[6]1 priedas (suvestinė lentelė)'!$L$9:$L$28,'[6]1 priedas (suvestinė lentelė)'!$M$9:$M$28,'[6]Titulinis lapas'!$B29)+SUMIFS('[6]2 priedas (suvestinė lentelė)'!$L$9:$L$28,'[6]2 priedas (suvestinė lentelė)'!$M$9:$M$28,'[6]Titulinis lapas'!$B29)+SUMIFS('[6]3 priedas (suvestinė lentelė)'!$L$9:$L$28,'[6]3 priedas (suvestinė lentelė)'!$M$9:$M$28,'[6]Titulinis lapas'!$B29)+SUMIFS('[6]4 priedas (suvestinė lentelė)'!$L$9:$L$28,'[6]4 priedas (suvestinė lentelė)'!$M$9:$M$28,'[6]Titulinis lapas'!$B29)</f>
        <v>#VALUE!</v>
      </c>
      <c r="AA29" s="232"/>
      <c r="AB29" s="232"/>
      <c r="AC29" s="232"/>
      <c r="AD29" s="232"/>
      <c r="AE29" s="233"/>
      <c r="BC29" s="25"/>
    </row>
    <row r="30" spans="2:55" x14ac:dyDescent="0.2">
      <c r="B30" s="197"/>
      <c r="C30" s="198"/>
      <c r="D30" s="198"/>
      <c r="E30" s="198"/>
      <c r="F30" s="198"/>
      <c r="G30" s="198"/>
      <c r="H30" s="198"/>
      <c r="I30" s="198"/>
      <c r="J30" s="198"/>
      <c r="K30" s="198"/>
      <c r="L30" s="198"/>
      <c r="M30" s="199"/>
      <c r="N30" s="224" t="e">
        <f>TRUNC(Z30*N28,2)</f>
        <v>#VALUE!</v>
      </c>
      <c r="O30" s="225"/>
      <c r="P30" s="225"/>
      <c r="Q30" s="225"/>
      <c r="R30" s="225"/>
      <c r="S30" s="226"/>
      <c r="T30" s="224" t="e">
        <f>Z30-N30</f>
        <v>#VALUE!</v>
      </c>
      <c r="U30" s="225"/>
      <c r="V30" s="225"/>
      <c r="W30" s="225"/>
      <c r="X30" s="225"/>
      <c r="Y30" s="226"/>
      <c r="Z30" s="224" t="e">
        <f>SUMIFS('[6]1 priedas (suvestinė lentelė)'!$L$9:$L$28,'[6]1 priedas (suvestinė lentelė)'!$M$9:$M$28,'[6]Titulinis lapas'!$B30)+SUMIFS('[6]2 priedas (suvestinė lentelė)'!$L$9:$L$28,'[6]2 priedas (suvestinė lentelė)'!$M$9:$M$28,'[6]Titulinis lapas'!$B30)+SUMIFS('[6]3 priedas (suvestinė lentelė)'!$L$9:$L$28,'[6]3 priedas (suvestinė lentelė)'!$M$9:$M$28,'[6]Titulinis lapas'!$B30)+SUMIFS('[6]4 priedas (suvestinė lentelė)'!$L$9:$L$28,'[6]4 priedas (suvestinė lentelė)'!$M$9:$M$28,'[6]Titulinis lapas'!$B30)</f>
        <v>#VALUE!</v>
      </c>
      <c r="AA30" s="225"/>
      <c r="AB30" s="225"/>
      <c r="AC30" s="225"/>
      <c r="AD30" s="225"/>
      <c r="AE30" s="226"/>
    </row>
    <row r="31" spans="2:55" x14ac:dyDescent="0.2">
      <c r="B31" s="197"/>
      <c r="C31" s="198"/>
      <c r="D31" s="198"/>
      <c r="E31" s="198"/>
      <c r="F31" s="198"/>
      <c r="G31" s="198"/>
      <c r="H31" s="198"/>
      <c r="I31" s="198"/>
      <c r="J31" s="198"/>
      <c r="K31" s="198"/>
      <c r="L31" s="198"/>
      <c r="M31" s="199"/>
      <c r="N31" s="190" t="e">
        <f>N29+N30</f>
        <v>#VALUE!</v>
      </c>
      <c r="O31" s="191"/>
      <c r="P31" s="191"/>
      <c r="Q31" s="191"/>
      <c r="R31" s="191"/>
      <c r="S31" s="192"/>
      <c r="T31" s="190" t="e">
        <f>T29+T30</f>
        <v>#VALUE!</v>
      </c>
      <c r="U31" s="191"/>
      <c r="V31" s="191"/>
      <c r="W31" s="191"/>
      <c r="X31" s="191"/>
      <c r="Y31" s="192"/>
      <c r="Z31" s="190" t="e">
        <f>Z29+Z30</f>
        <v>#VALUE!</v>
      </c>
      <c r="AA31" s="191"/>
      <c r="AB31" s="191"/>
      <c r="AC31" s="191"/>
      <c r="AD31" s="191"/>
      <c r="AE31" s="192"/>
    </row>
    <row r="32" spans="2:55" ht="12.75" customHeight="1" x14ac:dyDescent="0.2"/>
    <row r="33" spans="2:56" ht="79.5" customHeight="1" x14ac:dyDescent="0.2">
      <c r="B33" s="196" t="s">
        <v>305</v>
      </c>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BD33" s="24"/>
    </row>
    <row r="34" spans="2:56" ht="15.6" customHeight="1" x14ac:dyDescent="0.2">
      <c r="B34" s="2" t="s">
        <v>27</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BD34" s="24"/>
    </row>
    <row r="35" spans="2:56" ht="15.6" customHeight="1" x14ac:dyDescent="0.2">
      <c r="B35" s="2" t="s">
        <v>28</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2:56" ht="15.6" customHeight="1" x14ac:dyDescent="0.2">
      <c r="B36" s="2" t="s">
        <v>29</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2:56" ht="15.6" customHeight="1" x14ac:dyDescent="0.2">
      <c r="B37" s="2" t="s">
        <v>30</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2:56" ht="15.6" customHeight="1" x14ac:dyDescent="0.2">
      <c r="B38" s="2" t="s">
        <v>31</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2:56" ht="15.6" customHeight="1" x14ac:dyDescent="0.2">
      <c r="B39" s="2" t="s">
        <v>32</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BD39" s="24"/>
    </row>
    <row r="40" spans="2:56" ht="15.6" customHeight="1" x14ac:dyDescent="0.2">
      <c r="B40" s="193" t="s">
        <v>33</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BD40" s="24"/>
    </row>
    <row r="41" spans="2:56" ht="15.6" customHeight="1" x14ac:dyDescent="0.2">
      <c r="B41" s="193" t="s">
        <v>34</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BD41" s="24"/>
    </row>
    <row r="42" spans="2:56" ht="15.6" customHeight="1" x14ac:dyDescent="0.2">
      <c r="B42" s="193" t="s">
        <v>35</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BD42" s="24"/>
    </row>
    <row r="43" spans="2:56" x14ac:dyDescent="0.2">
      <c r="AF43" s="10"/>
    </row>
    <row r="44" spans="2:56" x14ac:dyDescent="0.2">
      <c r="AF44" s="10"/>
    </row>
    <row r="45" spans="2:56" ht="12.75" customHeight="1" x14ac:dyDescent="0.2">
      <c r="AF45" s="10"/>
      <c r="BD45" s="24"/>
    </row>
    <row r="46" spans="2:56" ht="12.75" customHeight="1" x14ac:dyDescent="0.2">
      <c r="AF46" s="10"/>
      <c r="AR46" s="6" t="s">
        <v>36</v>
      </c>
    </row>
    <row r="47" spans="2:56" x14ac:dyDescent="0.2">
      <c r="AR47" s="6" t="s">
        <v>37</v>
      </c>
    </row>
    <row r="48" spans="2:56" x14ac:dyDescent="0.2">
      <c r="AR48" s="6" t="s">
        <v>38</v>
      </c>
    </row>
    <row r="49" spans="2:44" x14ac:dyDescent="0.2">
      <c r="AR49" s="6" t="s">
        <v>39</v>
      </c>
    </row>
    <row r="50" spans="2:44" x14ac:dyDescent="0.2">
      <c r="AR50" s="6" t="s">
        <v>40</v>
      </c>
    </row>
    <row r="51" spans="2:44" x14ac:dyDescent="0.2">
      <c r="AR51" s="6" t="s">
        <v>41</v>
      </c>
    </row>
    <row r="55" spans="2:44" ht="14.25" customHeight="1" x14ac:dyDescent="0.2"/>
    <row r="56" spans="2:44" ht="18" customHeight="1" x14ac:dyDescent="0.2">
      <c r="B56" s="11" t="s">
        <v>42</v>
      </c>
      <c r="N56" s="22"/>
      <c r="O56" s="22"/>
      <c r="P56" s="22"/>
      <c r="Q56" s="22"/>
      <c r="R56" s="22"/>
      <c r="S56" s="22"/>
      <c r="T56" s="22"/>
      <c r="U56" s="22"/>
      <c r="V56" s="22"/>
      <c r="W56" s="22"/>
      <c r="X56" s="22"/>
      <c r="Y56" s="22"/>
      <c r="Z56" s="22"/>
      <c r="AA56" s="22"/>
      <c r="AB56" s="22"/>
      <c r="AC56" s="22"/>
      <c r="AD56" s="22"/>
      <c r="AE56" s="22"/>
    </row>
    <row r="57" spans="2:44" x14ac:dyDescent="0.2">
      <c r="M57" s="11"/>
      <c r="N57" s="194" t="s">
        <v>43</v>
      </c>
      <c r="O57" s="194"/>
      <c r="P57" s="194"/>
      <c r="Q57" s="194"/>
      <c r="R57" s="194"/>
      <c r="S57" s="194"/>
      <c r="T57" s="194"/>
      <c r="U57" s="194"/>
      <c r="V57" s="194"/>
      <c r="W57" s="194"/>
      <c r="X57" s="194"/>
      <c r="Y57" s="194"/>
      <c r="Z57" s="194"/>
      <c r="AA57" s="194"/>
      <c r="AB57" s="194"/>
      <c r="AC57" s="194"/>
      <c r="AD57" s="194"/>
      <c r="AE57" s="194"/>
    </row>
    <row r="58" spans="2:44" x14ac:dyDescent="0.2">
      <c r="M58" s="11"/>
      <c r="N58" s="11"/>
      <c r="Q58" s="11"/>
      <c r="W58" s="12"/>
    </row>
    <row r="60" spans="2:44" x14ac:dyDescent="0.2">
      <c r="B60" s="11" t="s">
        <v>44</v>
      </c>
      <c r="N60" s="22"/>
      <c r="O60" s="22"/>
      <c r="P60" s="22"/>
      <c r="Q60" s="22"/>
      <c r="R60" s="22"/>
      <c r="S60" s="22"/>
      <c r="T60" s="22"/>
      <c r="U60" s="22"/>
      <c r="V60" s="22"/>
      <c r="W60" s="22"/>
      <c r="X60" s="22"/>
      <c r="Y60" s="22"/>
      <c r="Z60" s="22"/>
      <c r="AA60" s="22"/>
      <c r="AB60" s="22"/>
      <c r="AC60" s="22"/>
      <c r="AD60" s="22"/>
      <c r="AE60" s="22"/>
    </row>
    <row r="61" spans="2:44" x14ac:dyDescent="0.2">
      <c r="M61" s="11"/>
      <c r="N61" s="195" t="s">
        <v>334</v>
      </c>
      <c r="O61" s="195"/>
      <c r="P61" s="195"/>
      <c r="Q61" s="195"/>
      <c r="R61" s="195"/>
      <c r="S61" s="195"/>
      <c r="T61" s="195"/>
      <c r="U61" s="195"/>
      <c r="V61" s="195"/>
      <c r="W61" s="195"/>
      <c r="X61" s="195"/>
      <c r="Y61" s="195"/>
      <c r="Z61" s="195"/>
      <c r="AA61" s="195"/>
      <c r="AB61" s="195"/>
      <c r="AC61" s="195"/>
      <c r="AD61" s="195"/>
      <c r="AE61" s="195"/>
    </row>
    <row r="74" spans="43:50" x14ac:dyDescent="0.2">
      <c r="AR74" s="2"/>
    </row>
    <row r="75" spans="43:50" x14ac:dyDescent="0.2">
      <c r="AR75" s="2"/>
    </row>
    <row r="76" spans="43:50" x14ac:dyDescent="0.2">
      <c r="AR76" s="2"/>
    </row>
    <row r="77" spans="43:50" x14ac:dyDescent="0.2">
      <c r="AR77" s="2"/>
    </row>
    <row r="78" spans="43:50" ht="37.35" customHeight="1" x14ac:dyDescent="0.2">
      <c r="AQ78" s="6">
        <v>1</v>
      </c>
      <c r="AR78" s="112" t="s">
        <v>321</v>
      </c>
      <c r="AS78" s="20"/>
      <c r="AT78" s="20"/>
      <c r="AU78" s="20"/>
      <c r="AV78" s="20"/>
      <c r="AW78" s="20"/>
      <c r="AX78" s="20"/>
    </row>
    <row r="79" spans="43:50" ht="37.35" customHeight="1" x14ac:dyDescent="0.2">
      <c r="AQ79" s="6">
        <v>2</v>
      </c>
      <c r="AR79" s="113" t="s">
        <v>322</v>
      </c>
      <c r="AS79" s="21"/>
      <c r="AT79" s="21"/>
      <c r="AU79" s="21"/>
      <c r="AV79" s="21"/>
      <c r="AW79" s="21"/>
      <c r="AX79" s="21"/>
    </row>
    <row r="80" spans="43:50" ht="37.35" customHeight="1" x14ac:dyDescent="0.2">
      <c r="AQ80" s="6">
        <v>3</v>
      </c>
      <c r="AR80" s="113" t="s">
        <v>323</v>
      </c>
      <c r="AS80" s="21"/>
      <c r="AT80" s="21"/>
      <c r="AU80" s="21"/>
      <c r="AV80" s="21"/>
      <c r="AW80" s="21"/>
      <c r="AX80" s="21"/>
    </row>
    <row r="81" spans="43:50" ht="37.35" customHeight="1" x14ac:dyDescent="0.2">
      <c r="AQ81" s="6">
        <v>4</v>
      </c>
      <c r="AR81" s="113" t="s">
        <v>324</v>
      </c>
      <c r="AS81" s="21"/>
      <c r="AT81" s="21"/>
      <c r="AU81" s="21"/>
      <c r="AV81" s="21"/>
      <c r="AW81" s="21"/>
      <c r="AX81" s="21"/>
    </row>
    <row r="82" spans="43:50" ht="37.35" customHeight="1" x14ac:dyDescent="0.2">
      <c r="AQ82" s="6">
        <v>5</v>
      </c>
      <c r="AR82" s="113" t="s">
        <v>325</v>
      </c>
      <c r="AS82" s="21"/>
      <c r="AT82" s="21"/>
      <c r="AU82" s="21"/>
      <c r="AV82" s="21"/>
      <c r="AW82" s="21"/>
      <c r="AX82" s="21"/>
    </row>
    <row r="83" spans="43:50" ht="37.35" customHeight="1" x14ac:dyDescent="0.2">
      <c r="AQ83" s="6">
        <v>6</v>
      </c>
      <c r="AR83" s="113" t="s">
        <v>326</v>
      </c>
      <c r="AS83" s="21"/>
      <c r="AT83" s="21"/>
      <c r="AU83" s="21"/>
      <c r="AV83" s="21"/>
      <c r="AW83" s="21"/>
      <c r="AX83" s="21"/>
    </row>
    <row r="84" spans="43:50" ht="37.35" customHeight="1" x14ac:dyDescent="0.2">
      <c r="AQ84" s="6">
        <v>7</v>
      </c>
      <c r="AR84" s="113" t="s">
        <v>327</v>
      </c>
      <c r="AS84" s="21"/>
      <c r="AT84" s="21"/>
      <c r="AU84" s="21"/>
      <c r="AV84" s="21"/>
      <c r="AW84" s="21"/>
      <c r="AX84" s="21"/>
    </row>
    <row r="85" spans="43:50" ht="37.35" customHeight="1" x14ac:dyDescent="0.2">
      <c r="AQ85" s="6">
        <v>8</v>
      </c>
      <c r="AR85" s="113" t="s">
        <v>328</v>
      </c>
      <c r="AS85" s="21"/>
      <c r="AT85" s="21"/>
      <c r="AU85" s="21"/>
      <c r="AV85" s="21"/>
      <c r="AW85" s="21"/>
      <c r="AX85" s="21"/>
    </row>
    <row r="86" spans="43:50" ht="37.35" customHeight="1" x14ac:dyDescent="0.2">
      <c r="AQ86" s="6">
        <v>9</v>
      </c>
      <c r="AR86" s="113" t="s">
        <v>329</v>
      </c>
      <c r="AS86" s="21"/>
      <c r="AT86" s="21"/>
      <c r="AU86" s="21"/>
      <c r="AV86" s="21"/>
      <c r="AW86" s="21"/>
      <c r="AX86" s="21"/>
    </row>
    <row r="87" spans="43:50" ht="37.35" customHeight="1" x14ac:dyDescent="0.2">
      <c r="AQ87" s="6">
        <v>10</v>
      </c>
      <c r="AR87" s="113" t="s">
        <v>330</v>
      </c>
      <c r="AS87" s="21"/>
      <c r="AT87" s="21"/>
      <c r="AU87" s="21"/>
      <c r="AV87" s="21"/>
      <c r="AW87" s="21"/>
      <c r="AX87" s="21"/>
    </row>
    <row r="88" spans="43:50" ht="37.35" customHeight="1" x14ac:dyDescent="0.2">
      <c r="AQ88" s="6">
        <v>11</v>
      </c>
      <c r="AR88" s="113" t="s">
        <v>331</v>
      </c>
      <c r="AS88" s="21"/>
      <c r="AT88" s="21"/>
      <c r="AU88" s="21"/>
      <c r="AV88" s="21"/>
      <c r="AW88" s="21"/>
      <c r="AX88" s="21"/>
    </row>
    <row r="89" spans="43:50" ht="37.35" customHeight="1" x14ac:dyDescent="0.2">
      <c r="AR89" s="21"/>
      <c r="AS89" s="21"/>
      <c r="AT89" s="21"/>
      <c r="AU89" s="21"/>
      <c r="AV89" s="21"/>
      <c r="AW89" s="21"/>
      <c r="AX89" s="21"/>
    </row>
    <row r="90" spans="43:50" ht="37.35" customHeight="1" x14ac:dyDescent="0.2">
      <c r="AR90" s="21"/>
      <c r="AS90" s="21"/>
      <c r="AT90" s="21"/>
      <c r="AU90" s="21"/>
      <c r="AV90" s="21"/>
      <c r="AW90" s="21"/>
      <c r="AX90" s="21"/>
    </row>
    <row r="91" spans="43:50" ht="37.35" customHeight="1" x14ac:dyDescent="0.2">
      <c r="AR91" s="21"/>
      <c r="AS91" s="21"/>
      <c r="AT91" s="21"/>
      <c r="AU91" s="21"/>
      <c r="AV91" s="21"/>
      <c r="AW91" s="21"/>
      <c r="AX91" s="21"/>
    </row>
    <row r="92" spans="43:50" x14ac:dyDescent="0.2">
      <c r="AR92" s="202"/>
      <c r="AS92" s="202"/>
      <c r="AT92" s="202"/>
      <c r="AU92" s="202"/>
      <c r="AV92" s="202"/>
      <c r="AW92" s="202"/>
      <c r="AX92" s="202"/>
    </row>
  </sheetData>
  <dataConsolidate/>
  <mergeCells count="59">
    <mergeCell ref="N28:S28"/>
    <mergeCell ref="T28:Y28"/>
    <mergeCell ref="Z28:AE28"/>
    <mergeCell ref="N18:R18"/>
    <mergeCell ref="N22:U22"/>
    <mergeCell ref="X19:AA19"/>
    <mergeCell ref="AB19:AE19"/>
    <mergeCell ref="S18:W18"/>
    <mergeCell ref="X18:AA18"/>
    <mergeCell ref="AB18:AE18"/>
    <mergeCell ref="N27:S27"/>
    <mergeCell ref="T27:Y27"/>
    <mergeCell ref="N24:U24"/>
    <mergeCell ref="AR92:AX92"/>
    <mergeCell ref="B22:M22"/>
    <mergeCell ref="N19:R19"/>
    <mergeCell ref="S19:W19"/>
    <mergeCell ref="Z30:AE30"/>
    <mergeCell ref="B27:M27"/>
    <mergeCell ref="B28:M28"/>
    <mergeCell ref="T29:Y29"/>
    <mergeCell ref="B29:M29"/>
    <mergeCell ref="B30:M30"/>
    <mergeCell ref="N30:S30"/>
    <mergeCell ref="T30:Y30"/>
    <mergeCell ref="N29:S29"/>
    <mergeCell ref="Z29:AE29"/>
    <mergeCell ref="Z27:AE27"/>
    <mergeCell ref="B19:M19"/>
    <mergeCell ref="B13:M13"/>
    <mergeCell ref="B15:M15"/>
    <mergeCell ref="N13:AE13"/>
    <mergeCell ref="N15:AE15"/>
    <mergeCell ref="B14:M14"/>
    <mergeCell ref="N14:AE14"/>
    <mergeCell ref="N16:AE16"/>
    <mergeCell ref="B16:M16"/>
    <mergeCell ref="B23:M23"/>
    <mergeCell ref="B24:M24"/>
    <mergeCell ref="N23:U23"/>
    <mergeCell ref="B18:M18"/>
    <mergeCell ref="N21:U21"/>
    <mergeCell ref="B21:M21"/>
    <mergeCell ref="K6:X6"/>
    <mergeCell ref="B8:AE8"/>
    <mergeCell ref="M10:N10"/>
    <mergeCell ref="O10:S10"/>
    <mergeCell ref="M11:N11"/>
    <mergeCell ref="O11:S11"/>
    <mergeCell ref="T31:Y31"/>
    <mergeCell ref="Z31:AE31"/>
    <mergeCell ref="B40:AE40"/>
    <mergeCell ref="N57:AE57"/>
    <mergeCell ref="N61:AE61"/>
    <mergeCell ref="B33:AG33"/>
    <mergeCell ref="N31:S31"/>
    <mergeCell ref="B31:M31"/>
    <mergeCell ref="B41:AE41"/>
    <mergeCell ref="B42:AE42"/>
  </mergeCells>
  <phoneticPr fontId="7" type="noConversion"/>
  <conditionalFormatting sqref="B28:M28">
    <cfRule type="expression" priority="4">
      <formula>$B28&lt;&gt;""</formula>
    </cfRule>
    <cfRule type="cellIs" dxfId="59" priority="18" stopIfTrue="1" operator="equal">
      <formula>0</formula>
    </cfRule>
  </conditionalFormatting>
  <conditionalFormatting sqref="N13:N16">
    <cfRule type="expression" dxfId="58" priority="11">
      <formula>$N13&lt;&gt;""</formula>
    </cfRule>
    <cfRule type="containsBlanks" dxfId="57" priority="12" stopIfTrue="1">
      <formula>LEN(TRIM(N13))=0</formula>
    </cfRule>
  </conditionalFormatting>
  <conditionalFormatting sqref="N18:N19">
    <cfRule type="expression" dxfId="56" priority="2">
      <formula>$N18&lt;&gt;""</formula>
    </cfRule>
    <cfRule type="containsBlanks" dxfId="55" priority="3" stopIfTrue="1">
      <formula>LEN(TRIM(N18))=0</formula>
    </cfRule>
  </conditionalFormatting>
  <conditionalFormatting sqref="N23:U23">
    <cfRule type="cellIs" dxfId="54" priority="1" stopIfTrue="1" operator="equal">
      <formula>0</formula>
    </cfRule>
  </conditionalFormatting>
  <conditionalFormatting sqref="O10:S11">
    <cfRule type="cellIs" dxfId="53" priority="23" stopIfTrue="1" operator="equal">
      <formula>0</formula>
    </cfRule>
  </conditionalFormatting>
  <dataValidations count="5">
    <dataValidation type="date" errorStyle="information" allowBlank="1" showInputMessage="1" showErrorMessage="1" errorTitle="Dėmesio!" error="Šiame langelyje reikia nurodyto datą. _x000a_datos skaičiai turi būti atskirti brukšneliu._x000a_Pavyzdžiui. 2009-01-01." sqref="O11:S11" xr:uid="{00000000-0002-0000-0000-000000000000}">
      <formula1>1</formula1>
      <formula2>47484</formula2>
    </dataValidation>
    <dataValidation type="list" allowBlank="1" showInputMessage="1" sqref="B28:M28" xr:uid="{00000000-0002-0000-0000-000001000000}">
      <formula1>$AR$46:$AR$47</formula1>
    </dataValidation>
    <dataValidation type="list" errorStyle="information" allowBlank="1" showInputMessage="1" showErrorMessage="1" errorTitle="Dėmesio!" error="Šiame langelyje reikia pasirinkti vieną iš sąraše esančiu fondų._x000a_Sąrašą galima iškviesti paspaudus langelio dešinėje puseje atsirandančią rodyklę." sqref="N13:AE13" xr:uid="{00000000-0002-0000-0000-000002000000}">
      <formula1>$AR$14:$AR$15</formula1>
    </dataValidation>
    <dataValidation type="list" allowBlank="1" showInputMessage="1" sqref="N14:AE14" xr:uid="{00000000-0002-0000-0000-000003000000}">
      <formula1>$AR$78:$AR$91</formula1>
    </dataValidation>
    <dataValidation type="list" allowBlank="1" showInputMessage="1" sqref="B29:M31" xr:uid="{DE0B6BB5-BD4F-4641-A46A-86B40A21C3E1}">
      <formula1>$AR$48:$AR$51</formula1>
    </dataValidation>
  </dataValidations>
  <pageMargins left="0.74803149606299213" right="0.15748031496062992" top="0.78740157480314965" bottom="0.59055118110236227" header="0.51181102362204722" footer="0.51181102362204722"/>
  <pageSetup paperSize="9"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E8A-595E-46CA-A99F-029662BB6DBD}">
  <dimension ref="A1:Q14"/>
  <sheetViews>
    <sheetView view="pageBreakPreview" zoomScale="115" zoomScaleNormal="90" zoomScaleSheetLayoutView="115" workbookViewId="0">
      <selection activeCell="E15" sqref="E15"/>
    </sheetView>
  </sheetViews>
  <sheetFormatPr defaultColWidth="8.85546875" defaultRowHeight="12.75" x14ac:dyDescent="0.2"/>
  <cols>
    <col min="1" max="2" width="8.85546875" style="62"/>
    <col min="3" max="3" width="15.5703125" style="62" customWidth="1"/>
    <col min="4" max="4" width="38.42578125" style="62" customWidth="1"/>
    <col min="5" max="5" width="37.5703125" style="62" customWidth="1"/>
    <col min="6" max="6" width="21.42578125" style="62" customWidth="1"/>
    <col min="7" max="7" width="39.5703125" style="62" customWidth="1"/>
    <col min="8" max="16384" width="8.85546875" style="62"/>
  </cols>
  <sheetData>
    <row r="1" spans="1:17" ht="15.75" x14ac:dyDescent="0.25">
      <c r="A1" s="88"/>
      <c r="B1" s="88"/>
      <c r="C1" s="88"/>
      <c r="D1" s="88"/>
      <c r="E1" s="88"/>
      <c r="F1" s="88"/>
      <c r="G1" s="95" t="s">
        <v>223</v>
      </c>
      <c r="H1" s="90"/>
      <c r="I1" s="90"/>
      <c r="J1" s="91"/>
      <c r="K1" s="90"/>
      <c r="L1" s="90"/>
      <c r="M1" s="90"/>
      <c r="N1" s="90"/>
      <c r="O1" s="87"/>
      <c r="P1" s="88"/>
      <c r="Q1" s="88"/>
    </row>
    <row r="2" spans="1:17" ht="15.75" x14ac:dyDescent="0.25">
      <c r="A2" s="296" t="s">
        <v>224</v>
      </c>
      <c r="B2" s="296"/>
      <c r="C2" s="296"/>
      <c r="D2" s="296"/>
      <c r="E2" s="296"/>
      <c r="F2" s="296"/>
      <c r="G2" s="296"/>
      <c r="H2" s="90"/>
      <c r="I2" s="90"/>
      <c r="J2" s="90"/>
      <c r="K2" s="90"/>
      <c r="L2" s="90"/>
      <c r="M2" s="90"/>
      <c r="N2" s="90"/>
      <c r="O2" s="87"/>
      <c r="P2" s="88"/>
      <c r="Q2" s="88"/>
    </row>
    <row r="3" spans="1:17" ht="15.75" x14ac:dyDescent="0.25">
      <c r="A3" s="297" t="s">
        <v>219</v>
      </c>
      <c r="B3" s="297"/>
      <c r="C3" s="297"/>
      <c r="D3" s="297"/>
      <c r="E3" s="297"/>
      <c r="F3" s="297"/>
      <c r="G3" s="297"/>
      <c r="H3" s="90"/>
      <c r="I3" s="90"/>
      <c r="J3" s="90"/>
      <c r="K3" s="90"/>
      <c r="L3" s="90"/>
      <c r="M3" s="90"/>
      <c r="N3" s="90"/>
      <c r="O3" s="87"/>
      <c r="P3" s="88"/>
      <c r="Q3" s="88"/>
    </row>
    <row r="4" spans="1:17" ht="39.6" customHeight="1" x14ac:dyDescent="0.25">
      <c r="A4" s="298" t="s">
        <v>225</v>
      </c>
      <c r="B4" s="298"/>
      <c r="C4" s="298"/>
      <c r="D4" s="298"/>
      <c r="E4" s="298" t="s">
        <v>226</v>
      </c>
      <c r="F4" s="298"/>
      <c r="G4" s="298"/>
      <c r="H4" s="90"/>
      <c r="I4" s="90"/>
      <c r="J4" s="92"/>
      <c r="K4" s="92"/>
      <c r="L4" s="92"/>
      <c r="M4" s="90"/>
      <c r="N4" s="90"/>
      <c r="O4" s="88"/>
      <c r="P4" s="88"/>
      <c r="Q4" s="88"/>
    </row>
    <row r="5" spans="1:17" ht="27" customHeight="1" x14ac:dyDescent="0.25">
      <c r="A5" s="299">
        <v>1</v>
      </c>
      <c r="B5" s="300"/>
      <c r="C5" s="300"/>
      <c r="D5" s="301"/>
      <c r="E5" s="299">
        <v>2</v>
      </c>
      <c r="F5" s="300"/>
      <c r="G5" s="301"/>
      <c r="H5" s="90"/>
      <c r="I5" s="90"/>
      <c r="J5" s="92"/>
      <c r="K5" s="92"/>
      <c r="L5" s="92"/>
      <c r="M5" s="90"/>
      <c r="N5" s="90"/>
      <c r="O5" s="88"/>
      <c r="P5" s="88"/>
      <c r="Q5" s="88"/>
    </row>
    <row r="6" spans="1:17" ht="155.44999999999999" customHeight="1" x14ac:dyDescent="0.25">
      <c r="A6" s="294" t="s">
        <v>320</v>
      </c>
      <c r="B6" s="294"/>
      <c r="C6" s="294"/>
      <c r="D6" s="294"/>
      <c r="E6" s="294" t="s">
        <v>314</v>
      </c>
      <c r="F6" s="294"/>
      <c r="G6" s="294"/>
      <c r="H6" s="90"/>
      <c r="I6" s="90"/>
      <c r="J6" s="90"/>
      <c r="K6" s="90"/>
      <c r="L6" s="90"/>
      <c r="M6" s="90"/>
      <c r="N6" s="90"/>
      <c r="O6" s="88"/>
      <c r="P6" s="88"/>
      <c r="Q6" s="88"/>
    </row>
    <row r="7" spans="1:17" ht="15.75" x14ac:dyDescent="0.25">
      <c r="A7" s="88"/>
      <c r="B7" s="88"/>
      <c r="C7" s="88"/>
      <c r="D7" s="88"/>
      <c r="E7" s="88"/>
      <c r="F7" s="88"/>
      <c r="G7" s="88"/>
      <c r="H7" s="90"/>
      <c r="I7" s="90"/>
      <c r="J7" s="90"/>
      <c r="K7" s="90"/>
      <c r="L7" s="90"/>
      <c r="M7" s="90"/>
      <c r="N7" s="90"/>
      <c r="O7" s="88"/>
      <c r="P7" s="88"/>
      <c r="Q7" s="88"/>
    </row>
    <row r="8" spans="1:17" ht="36" customHeight="1" x14ac:dyDescent="0.25">
      <c r="A8" s="295"/>
      <c r="B8" s="295"/>
      <c r="C8" s="295"/>
      <c r="D8" s="295"/>
      <c r="E8" s="295"/>
      <c r="F8" s="295"/>
      <c r="G8" s="295"/>
      <c r="H8" s="90"/>
      <c r="I8" s="90"/>
      <c r="J8" s="90"/>
      <c r="K8" s="90"/>
      <c r="L8" s="90"/>
      <c r="M8" s="90"/>
      <c r="N8" s="90"/>
      <c r="O8" s="88"/>
      <c r="P8" s="88"/>
      <c r="Q8" s="88"/>
    </row>
    <row r="9" spans="1:17" ht="15.75" x14ac:dyDescent="0.25">
      <c r="A9" s="88"/>
      <c r="B9" s="88"/>
      <c r="C9" s="88"/>
      <c r="D9" s="88"/>
      <c r="E9" s="88"/>
      <c r="F9" s="88"/>
      <c r="G9" s="88"/>
      <c r="H9" s="88"/>
      <c r="I9" s="88"/>
      <c r="J9" s="88"/>
      <c r="K9" s="88"/>
      <c r="L9" s="88"/>
      <c r="M9" s="88"/>
      <c r="N9" s="88"/>
      <c r="O9" s="88"/>
      <c r="P9" s="88"/>
      <c r="Q9" s="88"/>
    </row>
    <row r="10" spans="1:17" ht="15.75" x14ac:dyDescent="0.25">
      <c r="A10" s="88"/>
      <c r="B10" s="88"/>
      <c r="C10" s="88"/>
      <c r="D10" s="88"/>
      <c r="E10" s="88"/>
      <c r="F10" s="88"/>
      <c r="G10" s="88"/>
      <c r="H10" s="88"/>
      <c r="I10" s="88"/>
      <c r="J10" s="88"/>
      <c r="K10" s="88"/>
      <c r="L10" s="88"/>
      <c r="M10" s="88"/>
      <c r="N10" s="88"/>
      <c r="O10" s="88"/>
      <c r="P10" s="88"/>
      <c r="Q10" s="88"/>
    </row>
    <row r="11" spans="1:17" x14ac:dyDescent="0.2">
      <c r="A11" s="65"/>
      <c r="B11" s="65"/>
      <c r="C11" s="65"/>
      <c r="D11" s="65"/>
      <c r="E11" s="65"/>
      <c r="F11" s="65"/>
      <c r="G11" s="65"/>
    </row>
    <row r="12" spans="1:17" x14ac:dyDescent="0.2">
      <c r="A12" s="65"/>
      <c r="B12" s="65"/>
      <c r="C12" s="65"/>
      <c r="D12" s="65"/>
      <c r="E12" s="65"/>
      <c r="F12" s="65"/>
      <c r="G12" s="65"/>
    </row>
    <row r="13" spans="1:17" x14ac:dyDescent="0.2">
      <c r="A13" s="65"/>
      <c r="B13" s="65"/>
      <c r="C13" s="65"/>
      <c r="D13" s="65"/>
      <c r="E13" s="65"/>
      <c r="F13" s="65"/>
      <c r="G13" s="65"/>
    </row>
    <row r="14" spans="1:17" x14ac:dyDescent="0.2">
      <c r="A14" s="65"/>
      <c r="B14" s="65"/>
      <c r="C14" s="65"/>
      <c r="D14" s="65"/>
      <c r="E14" s="65"/>
      <c r="F14" s="65"/>
      <c r="G14" s="65"/>
    </row>
  </sheetData>
  <mergeCells count="9">
    <mergeCell ref="A6:D6"/>
    <mergeCell ref="E6:G6"/>
    <mergeCell ref="A8:G8"/>
    <mergeCell ref="A2:G2"/>
    <mergeCell ref="A3:G3"/>
    <mergeCell ref="A4:D4"/>
    <mergeCell ref="E4:G4"/>
    <mergeCell ref="A5:D5"/>
    <mergeCell ref="E5:G5"/>
  </mergeCells>
  <pageMargins left="0.7" right="0.7" top="0.75" bottom="0.75" header="0.3" footer="0.3"/>
  <pageSetup paperSize="9" scale="5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B69"/>
  <sheetViews>
    <sheetView topLeftCell="A67" workbookViewId="0">
      <selection activeCell="D3" sqref="D3"/>
    </sheetView>
  </sheetViews>
  <sheetFormatPr defaultRowHeight="12.75" x14ac:dyDescent="0.2"/>
  <cols>
    <col min="2" max="2" width="27.140625" customWidth="1"/>
  </cols>
  <sheetData>
    <row r="3" spans="2:2" ht="63.75" thickBot="1" x14ac:dyDescent="0.25">
      <c r="B3" s="30" t="s">
        <v>227</v>
      </c>
    </row>
    <row r="4" spans="2:2" ht="95.25" thickBot="1" x14ac:dyDescent="0.25">
      <c r="B4" s="31" t="s">
        <v>228</v>
      </c>
    </row>
    <row r="5" spans="2:2" ht="79.5" thickBot="1" x14ac:dyDescent="0.25">
      <c r="B5" s="32" t="s">
        <v>229</v>
      </c>
    </row>
    <row r="6" spans="2:2" ht="63.75" thickBot="1" x14ac:dyDescent="0.25">
      <c r="B6" s="32" t="s">
        <v>230</v>
      </c>
    </row>
    <row r="7" spans="2:2" ht="79.5" thickBot="1" x14ac:dyDescent="0.25">
      <c r="B7" s="31" t="s">
        <v>231</v>
      </c>
    </row>
    <row r="8" spans="2:2" ht="79.5" thickBot="1" x14ac:dyDescent="0.25">
      <c r="B8" s="32" t="s">
        <v>232</v>
      </c>
    </row>
    <row r="9" spans="2:2" ht="79.5" thickBot="1" x14ac:dyDescent="0.25">
      <c r="B9" s="33" t="s">
        <v>233</v>
      </c>
    </row>
    <row r="10" spans="2:2" ht="111" thickBot="1" x14ac:dyDescent="0.25">
      <c r="B10" s="31" t="s">
        <v>234</v>
      </c>
    </row>
    <row r="11" spans="2:2" ht="157.5" x14ac:dyDescent="0.2">
      <c r="B11" s="34" t="s">
        <v>235</v>
      </c>
    </row>
    <row r="12" spans="2:2" ht="15.75" x14ac:dyDescent="0.2">
      <c r="B12" s="34" t="s">
        <v>236</v>
      </c>
    </row>
    <row r="13" spans="2:2" ht="47.25" x14ac:dyDescent="0.2">
      <c r="B13" s="34" t="s">
        <v>237</v>
      </c>
    </row>
    <row r="14" spans="2:2" ht="31.5" x14ac:dyDescent="0.2">
      <c r="B14" s="34" t="s">
        <v>238</v>
      </c>
    </row>
    <row r="15" spans="2:2" ht="15.75" x14ac:dyDescent="0.25">
      <c r="B15" s="35" t="s">
        <v>239</v>
      </c>
    </row>
    <row r="16" spans="2:2" ht="78.75" x14ac:dyDescent="0.2">
      <c r="B16" s="34" t="s">
        <v>240</v>
      </c>
    </row>
    <row r="17" spans="2:2" ht="15.75" x14ac:dyDescent="0.2">
      <c r="B17" s="36" t="s">
        <v>241</v>
      </c>
    </row>
    <row r="18" spans="2:2" ht="15.75" x14ac:dyDescent="0.2">
      <c r="B18" s="36" t="s">
        <v>242</v>
      </c>
    </row>
    <row r="19" spans="2:2" ht="15.75" x14ac:dyDescent="0.2">
      <c r="B19" s="36" t="s">
        <v>243</v>
      </c>
    </row>
    <row r="20" spans="2:2" ht="15.75" x14ac:dyDescent="0.25">
      <c r="B20" s="35" t="s">
        <v>244</v>
      </c>
    </row>
    <row r="21" spans="2:2" ht="157.5" x14ac:dyDescent="0.25">
      <c r="B21" s="37" t="s">
        <v>245</v>
      </c>
    </row>
    <row r="22" spans="2:2" ht="15.75" x14ac:dyDescent="0.25">
      <c r="B22" s="35" t="s">
        <v>246</v>
      </c>
    </row>
    <row r="23" spans="2:2" ht="15.75" x14ac:dyDescent="0.25">
      <c r="B23" s="35" t="s">
        <v>247</v>
      </c>
    </row>
    <row r="24" spans="2:2" ht="15.75" x14ac:dyDescent="0.25">
      <c r="B24" s="35" t="s">
        <v>248</v>
      </c>
    </row>
    <row r="25" spans="2:2" ht="47.25" x14ac:dyDescent="0.25">
      <c r="B25" s="37" t="s">
        <v>249</v>
      </c>
    </row>
    <row r="26" spans="2:2" ht="126" x14ac:dyDescent="0.25">
      <c r="B26" s="37" t="s">
        <v>250</v>
      </c>
    </row>
    <row r="27" spans="2:2" ht="47.25" x14ac:dyDescent="0.25">
      <c r="B27" s="37" t="s">
        <v>251</v>
      </c>
    </row>
    <row r="28" spans="2:2" ht="78.75" x14ac:dyDescent="0.25">
      <c r="B28" s="37" t="s">
        <v>252</v>
      </c>
    </row>
    <row r="29" spans="2:2" ht="63" x14ac:dyDescent="0.25">
      <c r="B29" s="37" t="s">
        <v>253</v>
      </c>
    </row>
    <row r="30" spans="2:2" ht="63" x14ac:dyDescent="0.25">
      <c r="B30" s="37" t="s">
        <v>254</v>
      </c>
    </row>
    <row r="31" spans="2:2" ht="47.25" x14ac:dyDescent="0.25">
      <c r="B31" s="37" t="s">
        <v>255</v>
      </c>
    </row>
    <row r="32" spans="2:2" ht="47.25" x14ac:dyDescent="0.25">
      <c r="B32" s="37" t="s">
        <v>256</v>
      </c>
    </row>
    <row r="33" spans="2:2" ht="63" x14ac:dyDescent="0.25">
      <c r="B33" s="37" t="s">
        <v>257</v>
      </c>
    </row>
    <row r="34" spans="2:2" ht="63" x14ac:dyDescent="0.25">
      <c r="B34" s="37" t="s">
        <v>258</v>
      </c>
    </row>
    <row r="35" spans="2:2" ht="63" x14ac:dyDescent="0.25">
      <c r="B35" s="37" t="s">
        <v>259</v>
      </c>
    </row>
    <row r="36" spans="2:2" ht="63" x14ac:dyDescent="0.25">
      <c r="B36" s="37" t="s">
        <v>260</v>
      </c>
    </row>
    <row r="37" spans="2:2" ht="78.75" x14ac:dyDescent="0.25">
      <c r="B37" s="37" t="s">
        <v>261</v>
      </c>
    </row>
    <row r="38" spans="2:2" ht="220.5" x14ac:dyDescent="0.25">
      <c r="B38" s="37" t="s">
        <v>262</v>
      </c>
    </row>
    <row r="39" spans="2:2" ht="47.25" x14ac:dyDescent="0.25">
      <c r="B39" s="37" t="s">
        <v>263</v>
      </c>
    </row>
    <row r="40" spans="2:2" ht="78.75" x14ac:dyDescent="0.25">
      <c r="B40" s="37" t="s">
        <v>264</v>
      </c>
    </row>
    <row r="41" spans="2:2" ht="63" x14ac:dyDescent="0.25">
      <c r="B41" s="37" t="s">
        <v>265</v>
      </c>
    </row>
    <row r="42" spans="2:2" ht="63" x14ac:dyDescent="0.25">
      <c r="B42" s="37" t="s">
        <v>266</v>
      </c>
    </row>
    <row r="43" spans="2:2" ht="47.25" x14ac:dyDescent="0.25">
      <c r="B43" s="37" t="s">
        <v>267</v>
      </c>
    </row>
    <row r="44" spans="2:2" ht="47.25" x14ac:dyDescent="0.25">
      <c r="B44" s="37" t="s">
        <v>268</v>
      </c>
    </row>
    <row r="45" spans="2:2" ht="63" x14ac:dyDescent="0.25">
      <c r="B45" s="37" t="s">
        <v>269</v>
      </c>
    </row>
    <row r="46" spans="2:2" ht="63" x14ac:dyDescent="0.25">
      <c r="B46" s="37" t="s">
        <v>270</v>
      </c>
    </row>
    <row r="47" spans="2:2" ht="63" x14ac:dyDescent="0.25">
      <c r="B47" s="37" t="s">
        <v>271</v>
      </c>
    </row>
    <row r="48" spans="2:2" ht="78.75" x14ac:dyDescent="0.25">
      <c r="B48" s="37" t="s">
        <v>272</v>
      </c>
    </row>
    <row r="49" spans="2:2" ht="78.75" x14ac:dyDescent="0.25">
      <c r="B49" s="37" t="s">
        <v>273</v>
      </c>
    </row>
    <row r="50" spans="2:2" ht="78.75" x14ac:dyDescent="0.25">
      <c r="B50" s="37" t="s">
        <v>274</v>
      </c>
    </row>
    <row r="51" spans="2:2" ht="15.75" x14ac:dyDescent="0.25">
      <c r="B51" s="35" t="s">
        <v>275</v>
      </c>
    </row>
    <row r="52" spans="2:2" ht="47.25" x14ac:dyDescent="0.25">
      <c r="B52" s="37" t="s">
        <v>276</v>
      </c>
    </row>
    <row r="53" spans="2:2" ht="15.75" x14ac:dyDescent="0.25">
      <c r="B53" s="35" t="s">
        <v>277</v>
      </c>
    </row>
    <row r="54" spans="2:2" ht="15.75" x14ac:dyDescent="0.25">
      <c r="B54" s="35" t="s">
        <v>278</v>
      </c>
    </row>
    <row r="55" spans="2:2" ht="15.75" x14ac:dyDescent="0.25">
      <c r="B55" s="35" t="s">
        <v>279</v>
      </c>
    </row>
    <row r="56" spans="2:2" ht="15.75" x14ac:dyDescent="0.25">
      <c r="B56" s="35" t="s">
        <v>280</v>
      </c>
    </row>
    <row r="57" spans="2:2" ht="15.75" x14ac:dyDescent="0.25">
      <c r="B57" s="35" t="s">
        <v>281</v>
      </c>
    </row>
    <row r="58" spans="2:2" ht="15.75" x14ac:dyDescent="0.25">
      <c r="B58" s="35" t="s">
        <v>282</v>
      </c>
    </row>
    <row r="59" spans="2:2" ht="15.75" x14ac:dyDescent="0.25">
      <c r="B59" s="35" t="s">
        <v>283</v>
      </c>
    </row>
    <row r="60" spans="2:2" ht="78.75" x14ac:dyDescent="0.2">
      <c r="B60" s="38" t="s">
        <v>284</v>
      </c>
    </row>
    <row r="61" spans="2:2" ht="267.75" x14ac:dyDescent="0.25">
      <c r="B61" s="39" t="s">
        <v>285</v>
      </c>
    </row>
    <row r="62" spans="2:2" ht="15.75" x14ac:dyDescent="0.25">
      <c r="B62" s="35" t="s">
        <v>286</v>
      </c>
    </row>
    <row r="63" spans="2:2" ht="15.75" x14ac:dyDescent="0.25">
      <c r="B63" s="35" t="s">
        <v>287</v>
      </c>
    </row>
    <row r="64" spans="2:2" ht="47.25" x14ac:dyDescent="0.25">
      <c r="B64" s="39" t="s">
        <v>288</v>
      </c>
    </row>
    <row r="65" spans="2:2" ht="141.75" x14ac:dyDescent="0.25">
      <c r="B65" s="37" t="s">
        <v>289</v>
      </c>
    </row>
    <row r="66" spans="2:2" ht="94.5" x14ac:dyDescent="0.25">
      <c r="B66" s="39" t="s">
        <v>290</v>
      </c>
    </row>
    <row r="67" spans="2:2" ht="126" x14ac:dyDescent="0.25">
      <c r="B67" s="39" t="s">
        <v>291</v>
      </c>
    </row>
    <row r="68" spans="2:2" ht="47.25" x14ac:dyDescent="0.25">
      <c r="B68" s="37" t="s">
        <v>94</v>
      </c>
    </row>
    <row r="69" spans="2:2" ht="15.75" x14ac:dyDescent="0.25">
      <c r="B69" s="40" t="s">
        <v>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D71"/>
  <sheetViews>
    <sheetView topLeftCell="A67" workbookViewId="0">
      <selection activeCell="D80" sqref="D80"/>
    </sheetView>
  </sheetViews>
  <sheetFormatPr defaultColWidth="9.140625" defaultRowHeight="15.75" x14ac:dyDescent="0.25"/>
  <cols>
    <col min="1" max="1" width="9.140625" style="51"/>
    <col min="2" max="2" width="46.85546875" style="51" customWidth="1"/>
    <col min="3" max="16384" width="9.140625" style="51"/>
  </cols>
  <sheetData>
    <row r="3" spans="2:2" ht="48.75" customHeight="1" thickBot="1" x14ac:dyDescent="0.3">
      <c r="B3" s="43" t="s">
        <v>292</v>
      </c>
    </row>
    <row r="4" spans="2:2" ht="57" customHeight="1" thickBot="1" x14ac:dyDescent="0.3">
      <c r="B4" s="44" t="s">
        <v>293</v>
      </c>
    </row>
    <row r="5" spans="2:2" ht="60" customHeight="1" thickBot="1" x14ac:dyDescent="0.3">
      <c r="B5" s="45" t="s">
        <v>294</v>
      </c>
    </row>
    <row r="6" spans="2:2" ht="42" customHeight="1" thickBot="1" x14ac:dyDescent="0.3">
      <c r="B6" s="45" t="s">
        <v>230</v>
      </c>
    </row>
    <row r="7" spans="2:2" ht="61.5" customHeight="1" thickBot="1" x14ac:dyDescent="0.3">
      <c r="B7" s="44" t="s">
        <v>295</v>
      </c>
    </row>
    <row r="8" spans="2:2" ht="64.5" customHeight="1" thickBot="1" x14ac:dyDescent="0.3">
      <c r="B8" s="45" t="s">
        <v>296</v>
      </c>
    </row>
    <row r="9" spans="2:2" ht="48" thickBot="1" x14ac:dyDescent="0.3">
      <c r="B9" s="46" t="s">
        <v>297</v>
      </c>
    </row>
    <row r="10" spans="2:2" ht="63.75" thickBot="1" x14ac:dyDescent="0.3">
      <c r="B10" s="44" t="s">
        <v>298</v>
      </c>
    </row>
    <row r="11" spans="2:2" ht="94.5" x14ac:dyDescent="0.25">
      <c r="B11" s="47" t="s">
        <v>299</v>
      </c>
    </row>
    <row r="12" spans="2:2" x14ac:dyDescent="0.25">
      <c r="B12" s="47" t="s">
        <v>236</v>
      </c>
    </row>
    <row r="13" spans="2:2" ht="31.5" x14ac:dyDescent="0.25">
      <c r="B13" s="47" t="s">
        <v>237</v>
      </c>
    </row>
    <row r="14" spans="2:2" x14ac:dyDescent="0.25">
      <c r="B14" s="47" t="s">
        <v>238</v>
      </c>
    </row>
    <row r="15" spans="2:2" x14ac:dyDescent="0.25">
      <c r="B15" s="48" t="s">
        <v>239</v>
      </c>
    </row>
    <row r="16" spans="2:2" ht="47.25" x14ac:dyDescent="0.25">
      <c r="B16" s="47" t="s">
        <v>300</v>
      </c>
    </row>
    <row r="17" spans="2:2" x14ac:dyDescent="0.25">
      <c r="B17" s="49" t="s">
        <v>241</v>
      </c>
    </row>
    <row r="18" spans="2:2" x14ac:dyDescent="0.25">
      <c r="B18" s="49" t="s">
        <v>242</v>
      </c>
    </row>
    <row r="19" spans="2:2" x14ac:dyDescent="0.25">
      <c r="B19" s="49" t="s">
        <v>243</v>
      </c>
    </row>
    <row r="20" spans="2:2" x14ac:dyDescent="0.25">
      <c r="B20" s="48" t="s">
        <v>244</v>
      </c>
    </row>
    <row r="21" spans="2:2" ht="94.5" x14ac:dyDescent="0.25">
      <c r="B21" s="50" t="s">
        <v>245</v>
      </c>
    </row>
    <row r="22" spans="2:2" x14ac:dyDescent="0.25">
      <c r="B22" s="48" t="s">
        <v>246</v>
      </c>
    </row>
    <row r="23" spans="2:2" x14ac:dyDescent="0.25">
      <c r="B23" s="48" t="s">
        <v>247</v>
      </c>
    </row>
    <row r="24" spans="2:2" x14ac:dyDescent="0.25">
      <c r="B24" s="48" t="s">
        <v>248</v>
      </c>
    </row>
    <row r="25" spans="2:2" ht="31.5" x14ac:dyDescent="0.25">
      <c r="B25" s="50" t="s">
        <v>249</v>
      </c>
    </row>
    <row r="26" spans="2:2" ht="63" x14ac:dyDescent="0.25">
      <c r="B26" s="50" t="s">
        <v>250</v>
      </c>
    </row>
    <row r="27" spans="2:2" ht="31.5" x14ac:dyDescent="0.25">
      <c r="B27" s="50" t="s">
        <v>251</v>
      </c>
    </row>
    <row r="28" spans="2:2" ht="47.25" x14ac:dyDescent="0.25">
      <c r="B28" s="50" t="s">
        <v>252</v>
      </c>
    </row>
    <row r="29" spans="2:2" ht="31.5" x14ac:dyDescent="0.25">
      <c r="B29" s="50" t="s">
        <v>253</v>
      </c>
    </row>
    <row r="30" spans="2:2" ht="31.5" x14ac:dyDescent="0.25">
      <c r="B30" s="50" t="s">
        <v>254</v>
      </c>
    </row>
    <row r="31" spans="2:2" ht="31.5" x14ac:dyDescent="0.25">
      <c r="B31" s="50" t="s">
        <v>255</v>
      </c>
    </row>
    <row r="32" spans="2:2" ht="31.5" x14ac:dyDescent="0.25">
      <c r="B32" s="50" t="s">
        <v>256</v>
      </c>
    </row>
    <row r="33" spans="2:2" ht="31.5" x14ac:dyDescent="0.25">
      <c r="B33" s="50" t="s">
        <v>257</v>
      </c>
    </row>
    <row r="34" spans="2:2" ht="31.5" x14ac:dyDescent="0.25">
      <c r="B34" s="50" t="s">
        <v>258</v>
      </c>
    </row>
    <row r="35" spans="2:2" ht="31.5" x14ac:dyDescent="0.25">
      <c r="B35" s="50" t="s">
        <v>259</v>
      </c>
    </row>
    <row r="36" spans="2:2" ht="31.5" x14ac:dyDescent="0.25">
      <c r="B36" s="50" t="s">
        <v>260</v>
      </c>
    </row>
    <row r="37" spans="2:2" ht="47.25" x14ac:dyDescent="0.25">
      <c r="B37" s="50" t="s">
        <v>261</v>
      </c>
    </row>
    <row r="38" spans="2:2" ht="110.25" x14ac:dyDescent="0.25">
      <c r="B38" s="50" t="s">
        <v>262</v>
      </c>
    </row>
    <row r="39" spans="2:2" ht="31.5" x14ac:dyDescent="0.25">
      <c r="B39" s="50" t="s">
        <v>263</v>
      </c>
    </row>
    <row r="40" spans="2:2" ht="47.25" x14ac:dyDescent="0.25">
      <c r="B40" s="50" t="s">
        <v>264</v>
      </c>
    </row>
    <row r="41" spans="2:2" ht="31.5" x14ac:dyDescent="0.25">
      <c r="B41" s="50" t="s">
        <v>265</v>
      </c>
    </row>
    <row r="42" spans="2:2" ht="31.5" x14ac:dyDescent="0.25">
      <c r="B42" s="50" t="s">
        <v>266</v>
      </c>
    </row>
    <row r="43" spans="2:2" ht="31.5" x14ac:dyDescent="0.25">
      <c r="B43" s="50" t="s">
        <v>267</v>
      </c>
    </row>
    <row r="44" spans="2:2" ht="31.5" x14ac:dyDescent="0.25">
      <c r="B44" s="50" t="s">
        <v>268</v>
      </c>
    </row>
    <row r="45" spans="2:2" ht="31.5" x14ac:dyDescent="0.25">
      <c r="B45" s="50" t="s">
        <v>269</v>
      </c>
    </row>
    <row r="46" spans="2:2" ht="31.5" x14ac:dyDescent="0.25">
      <c r="B46" s="50" t="s">
        <v>270</v>
      </c>
    </row>
    <row r="47" spans="2:2" ht="31.5" x14ac:dyDescent="0.25">
      <c r="B47" s="50" t="s">
        <v>271</v>
      </c>
    </row>
    <row r="48" spans="2:2" ht="47.25" x14ac:dyDescent="0.25">
      <c r="B48" s="50" t="s">
        <v>272</v>
      </c>
    </row>
    <row r="49" spans="2:2" ht="47.25" x14ac:dyDescent="0.25">
      <c r="B49" s="50" t="s">
        <v>273</v>
      </c>
    </row>
    <row r="50" spans="2:2" ht="47.25" x14ac:dyDescent="0.25">
      <c r="B50" s="50" t="s">
        <v>274</v>
      </c>
    </row>
    <row r="51" spans="2:2" x14ac:dyDescent="0.25">
      <c r="B51" s="48" t="s">
        <v>275</v>
      </c>
    </row>
    <row r="52" spans="2:2" ht="31.5" x14ac:dyDescent="0.25">
      <c r="B52" s="50" t="s">
        <v>276</v>
      </c>
    </row>
    <row r="53" spans="2:2" x14ac:dyDescent="0.25">
      <c r="B53" s="48" t="s">
        <v>277</v>
      </c>
    </row>
    <row r="54" spans="2:2" x14ac:dyDescent="0.25">
      <c r="B54" s="48" t="s">
        <v>278</v>
      </c>
    </row>
    <row r="55" spans="2:2" x14ac:dyDescent="0.25">
      <c r="B55" s="48" t="s">
        <v>279</v>
      </c>
    </row>
    <row r="56" spans="2:2" x14ac:dyDescent="0.25">
      <c r="B56" s="48" t="s">
        <v>280</v>
      </c>
    </row>
    <row r="57" spans="2:2" x14ac:dyDescent="0.25">
      <c r="B57" s="48" t="s">
        <v>281</v>
      </c>
    </row>
    <row r="58" spans="2:2" x14ac:dyDescent="0.25">
      <c r="B58" s="48" t="s">
        <v>282</v>
      </c>
    </row>
    <row r="59" spans="2:2" x14ac:dyDescent="0.25">
      <c r="B59" s="48" t="s">
        <v>283</v>
      </c>
    </row>
    <row r="60" spans="2:2" ht="32.25" customHeight="1" x14ac:dyDescent="0.25">
      <c r="B60" s="52" t="s">
        <v>284</v>
      </c>
    </row>
    <row r="61" spans="2:2" ht="148.5" customHeight="1" x14ac:dyDescent="0.25">
      <c r="B61" s="53" t="s">
        <v>285</v>
      </c>
    </row>
    <row r="62" spans="2:2" x14ac:dyDescent="0.25">
      <c r="B62" s="48" t="s">
        <v>286</v>
      </c>
    </row>
    <row r="63" spans="2:2" x14ac:dyDescent="0.25">
      <c r="B63" s="48" t="s">
        <v>287</v>
      </c>
    </row>
    <row r="64" spans="2:2" ht="31.5" x14ac:dyDescent="0.25">
      <c r="B64" s="53" t="s">
        <v>288</v>
      </c>
    </row>
    <row r="65" spans="2:4" ht="78.75" x14ac:dyDescent="0.25">
      <c r="B65" s="50" t="s">
        <v>289</v>
      </c>
    </row>
    <row r="66" spans="2:4" ht="54" customHeight="1" x14ac:dyDescent="0.25">
      <c r="B66" s="53" t="s">
        <v>290</v>
      </c>
    </row>
    <row r="67" spans="2:4" ht="78.75" x14ac:dyDescent="0.25">
      <c r="B67" s="53" t="s">
        <v>291</v>
      </c>
    </row>
    <row r="68" spans="2:4" ht="31.5" x14ac:dyDescent="0.25">
      <c r="B68" s="50" t="s">
        <v>94</v>
      </c>
    </row>
    <row r="69" spans="2:4" x14ac:dyDescent="0.25">
      <c r="B69" s="54" t="s">
        <v>95</v>
      </c>
    </row>
    <row r="70" spans="2:4" x14ac:dyDescent="0.25">
      <c r="D70" s="51" t="s">
        <v>301</v>
      </c>
    </row>
    <row r="71" spans="2:4" x14ac:dyDescent="0.25">
      <c r="D71" s="51" t="s">
        <v>302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T43"/>
  <sheetViews>
    <sheetView showGridLines="0" view="pageBreakPreview" zoomScaleNormal="85" zoomScaleSheetLayoutView="100" workbookViewId="0">
      <selection activeCell="L49" sqref="L49"/>
    </sheetView>
  </sheetViews>
  <sheetFormatPr defaultColWidth="9.140625" defaultRowHeight="12.75" x14ac:dyDescent="0.2"/>
  <cols>
    <col min="1" max="1" width="7" style="2" customWidth="1"/>
    <col min="2" max="2" width="4.5703125" style="2" customWidth="1"/>
    <col min="3" max="3" width="26.85546875" style="2" customWidth="1"/>
    <col min="4" max="4" width="12.5703125" style="2" customWidth="1"/>
    <col min="5" max="5" width="16.85546875" style="2" customWidth="1"/>
    <col min="6" max="6" width="13.42578125" style="2" customWidth="1"/>
    <col min="7" max="7" width="12.5703125" style="2" customWidth="1"/>
    <col min="8" max="8" width="15" style="2" customWidth="1"/>
    <col min="9" max="12" width="12.5703125" style="2" customWidth="1"/>
    <col min="13" max="13" width="18.42578125" style="2" customWidth="1"/>
    <col min="14" max="14" width="21.85546875" style="2" customWidth="1"/>
    <col min="15" max="15" width="18.85546875" style="2" hidden="1" customWidth="1"/>
    <col min="16" max="16" width="0.140625" style="2" hidden="1" customWidth="1"/>
    <col min="17" max="17" width="2.5703125" style="2" hidden="1" customWidth="1"/>
    <col min="18" max="18" width="3.42578125" style="2" hidden="1" customWidth="1"/>
    <col min="19" max="19" width="0.42578125" style="2" hidden="1" customWidth="1"/>
    <col min="20" max="20" width="21" style="2" customWidth="1"/>
    <col min="21" max="21" width="17" style="2" customWidth="1"/>
    <col min="22" max="16384" width="9.140625" style="2"/>
  </cols>
  <sheetData>
    <row r="1" spans="2:20" ht="32.1" customHeight="1" x14ac:dyDescent="0.25">
      <c r="B1" s="261" t="str">
        <f>+IF(D9=0,_xlfn._LONGTEXT("Pildoma tik išlaidų suvestinė lentelė. Lentelės eilučių kiekis didėja ją pildant. Pildomi balti laukai. Pilki apsiskaičiuoja automatiškai. Lentelė pildoma kaupiamuoju būdu, t.y. nurodomos visos šio prašymo sąskaitos faktūros, išankstinės sąskaitos faktūro","s ir pan. Taip pat nurodomos ir tos, kurios buvo pateiktos iki šio prašymo apmokėti išlaidas."),"")</f>
        <v>Pildoma tik išlaidų suvestinė lentelė. Lentelės eilučių kiekis didėja ją pildant. Pildomi balti laukai. Pilki apsiskaičiuoja automatiškai. Lentelė pildoma kaupiamuoju būdu, t.y. nurodomos visos šio prašymo sąskaitos faktūros, išankstinės sąskaitos faktūros ir pan. Taip pat nurodomos ir tos, kurios buvo pateiktos iki šio prašymo apmokėti išlaidas.</v>
      </c>
      <c r="C1" s="261"/>
      <c r="D1" s="261"/>
      <c r="E1" s="261"/>
      <c r="F1" s="261"/>
      <c r="G1" s="261"/>
      <c r="H1" s="261"/>
      <c r="I1" s="261"/>
      <c r="J1" s="261"/>
      <c r="K1" s="261"/>
      <c r="L1" s="261"/>
      <c r="M1" s="261"/>
      <c r="N1" s="261"/>
    </row>
    <row r="2" spans="2:20" ht="29.45" customHeight="1" x14ac:dyDescent="0.2">
      <c r="B2" s="201" t="s">
        <v>45</v>
      </c>
      <c r="C2" s="201"/>
      <c r="D2" s="201"/>
      <c r="E2" s="201"/>
      <c r="F2" s="201"/>
      <c r="G2" s="201"/>
      <c r="H2" s="201"/>
      <c r="I2" s="201"/>
      <c r="J2" s="201"/>
      <c r="K2" s="260" t="s">
        <v>46</v>
      </c>
      <c r="L2" s="260"/>
      <c r="M2" s="260"/>
      <c r="N2" s="260"/>
    </row>
    <row r="3" spans="2:20" ht="6" customHeight="1" x14ac:dyDescent="0.2">
      <c r="B3" s="117"/>
      <c r="C3" s="117"/>
      <c r="G3" s="121"/>
      <c r="M3" s="120"/>
      <c r="N3" s="120"/>
    </row>
    <row r="4" spans="2:20" x14ac:dyDescent="0.2">
      <c r="D4" s="3"/>
      <c r="E4" s="3"/>
      <c r="F4" s="118"/>
      <c r="G4" s="122"/>
      <c r="H4" s="3"/>
      <c r="I4" s="3"/>
      <c r="J4" s="3"/>
      <c r="K4" s="3"/>
      <c r="M4" s="16"/>
      <c r="N4" s="16" t="str">
        <f>'Titulinis lapas'!N21</f>
        <v>Eur</v>
      </c>
    </row>
    <row r="5" spans="2:20" ht="3" customHeight="1" x14ac:dyDescent="0.2">
      <c r="B5" s="118"/>
      <c r="C5" s="118"/>
    </row>
    <row r="6" spans="2:20" s="4" customFormat="1" ht="66" customHeight="1" x14ac:dyDescent="0.2">
      <c r="B6" s="123" t="s">
        <v>47</v>
      </c>
      <c r="C6" s="123" t="s">
        <v>82</v>
      </c>
      <c r="D6" s="123" t="s">
        <v>48</v>
      </c>
      <c r="E6" s="123" t="s">
        <v>49</v>
      </c>
      <c r="F6" s="123" t="s">
        <v>50</v>
      </c>
      <c r="G6" s="123" t="s">
        <v>51</v>
      </c>
      <c r="H6" s="123" t="s">
        <v>52</v>
      </c>
      <c r="I6" s="123" t="s">
        <v>53</v>
      </c>
      <c r="J6" s="123" t="s">
        <v>54</v>
      </c>
      <c r="K6" s="123" t="s">
        <v>55</v>
      </c>
      <c r="L6" s="123" t="s">
        <v>25</v>
      </c>
      <c r="M6" s="123" t="s">
        <v>56</v>
      </c>
      <c r="N6" s="123" t="s">
        <v>85</v>
      </c>
      <c r="P6" s="2"/>
      <c r="Q6" s="2"/>
      <c r="R6" s="2"/>
      <c r="S6" s="2"/>
      <c r="T6" s="2"/>
    </row>
    <row r="7" spans="2:20" s="3" customFormat="1" x14ac:dyDescent="0.2">
      <c r="B7" s="124" t="s">
        <v>57</v>
      </c>
      <c r="C7" s="125"/>
      <c r="D7" s="125"/>
      <c r="E7" s="126"/>
      <c r="F7" s="126"/>
      <c r="G7" s="127">
        <f>SUM(G9:G26)</f>
        <v>0</v>
      </c>
      <c r="H7" s="127">
        <f>SUM(H9:H26)</f>
        <v>0</v>
      </c>
      <c r="I7" s="127">
        <f>SUM(I9:I26)</f>
        <v>0</v>
      </c>
      <c r="J7" s="127">
        <f>SUM(J9:J26)</f>
        <v>0</v>
      </c>
      <c r="K7" s="127">
        <f>SUM(K9:K26)</f>
        <v>0</v>
      </c>
      <c r="L7" s="128"/>
      <c r="M7" s="128"/>
      <c r="N7" s="128"/>
      <c r="P7" s="2"/>
      <c r="Q7" s="2"/>
      <c r="R7" s="2"/>
      <c r="S7" s="2"/>
      <c r="T7" s="2"/>
    </row>
    <row r="8" spans="2:20" s="4" customFormat="1" ht="12.75" customHeight="1" x14ac:dyDescent="0.2">
      <c r="B8" s="129">
        <v>0</v>
      </c>
      <c r="C8" s="130">
        <v>1</v>
      </c>
      <c r="D8" s="131">
        <v>2</v>
      </c>
      <c r="E8" s="119">
        <v>3</v>
      </c>
      <c r="F8" s="130">
        <v>4</v>
      </c>
      <c r="G8" s="131">
        <v>5</v>
      </c>
      <c r="H8" s="119">
        <v>6</v>
      </c>
      <c r="I8" s="130">
        <v>7</v>
      </c>
      <c r="J8" s="131">
        <v>8</v>
      </c>
      <c r="K8" s="119">
        <v>9</v>
      </c>
      <c r="L8" s="130">
        <v>10</v>
      </c>
      <c r="M8" s="132">
        <v>11</v>
      </c>
      <c r="N8" s="132">
        <v>12</v>
      </c>
      <c r="P8" s="2" t="s">
        <v>58</v>
      </c>
      <c r="Q8" s="4" t="s">
        <v>59</v>
      </c>
      <c r="R8" s="4" t="s">
        <v>60</v>
      </c>
      <c r="S8" s="4" t="s">
        <v>61</v>
      </c>
    </row>
    <row r="9" spans="2:20" x14ac:dyDescent="0.2">
      <c r="B9" s="133">
        <v>1</v>
      </c>
      <c r="C9" s="134"/>
      <c r="D9" s="135"/>
      <c r="E9" s="136"/>
      <c r="F9" s="136"/>
      <c r="G9" s="23"/>
      <c r="H9" s="23"/>
      <c r="I9" s="23"/>
      <c r="J9" s="23"/>
      <c r="K9" s="137">
        <f>+G9-H9-I9-J9</f>
        <v>0</v>
      </c>
      <c r="L9" s="138"/>
      <c r="M9" s="138"/>
      <c r="N9" s="139"/>
      <c r="O9" s="5" t="s">
        <v>62</v>
      </c>
      <c r="P9" s="2">
        <f t="shared" ref="P9:P25" si="0">+IF(OR(F9=$O$10,F9=$O$11),1,0)</f>
        <v>0</v>
      </c>
      <c r="Q9" s="2">
        <f t="shared" ref="Q9:Q25" si="1">+IF(F9=$O$9,1,0)</f>
        <v>0</v>
      </c>
      <c r="R9" s="2">
        <f t="shared" ref="R9:R25" si="2">+IF(L9=$O$14,1,0)</f>
        <v>1</v>
      </c>
      <c r="S9" s="2">
        <f t="shared" ref="S9:S25" si="3">+IF(L9=$O$15,1,0)</f>
        <v>1</v>
      </c>
    </row>
    <row r="10" spans="2:20" x14ac:dyDescent="0.2">
      <c r="B10" s="2" t="str">
        <f>+IF(C10&lt;&gt;0,B9+1,"")</f>
        <v/>
      </c>
      <c r="D10" s="140"/>
      <c r="E10" s="136"/>
      <c r="F10" s="136"/>
      <c r="G10" s="141"/>
      <c r="H10" s="23"/>
      <c r="I10" s="23"/>
      <c r="J10" s="23"/>
      <c r="K10" s="137">
        <f>+G10-H10-I10-J10</f>
        <v>0</v>
      </c>
      <c r="L10" s="138"/>
      <c r="M10" s="138"/>
      <c r="O10" s="5" t="s">
        <v>17</v>
      </c>
      <c r="P10" s="2">
        <f t="shared" si="0"/>
        <v>0</v>
      </c>
      <c r="Q10" s="2">
        <f t="shared" si="1"/>
        <v>0</v>
      </c>
      <c r="R10" s="2">
        <f t="shared" si="2"/>
        <v>1</v>
      </c>
      <c r="S10" s="2">
        <f t="shared" si="3"/>
        <v>1</v>
      </c>
    </row>
    <row r="11" spans="2:20" x14ac:dyDescent="0.2">
      <c r="B11" s="2" t="str">
        <f>+IF(C11&lt;&gt;0,B10+1,"")</f>
        <v/>
      </c>
      <c r="D11" s="140"/>
      <c r="E11" s="136"/>
      <c r="F11" s="136"/>
      <c r="G11" s="23"/>
      <c r="H11" s="23"/>
      <c r="I11" s="23"/>
      <c r="J11" s="23"/>
      <c r="K11" s="137">
        <f t="shared" ref="K11:K26" si="4">+G11-H11-I11-J11</f>
        <v>0</v>
      </c>
      <c r="L11" s="138"/>
      <c r="M11" s="138"/>
      <c r="O11" s="5" t="s">
        <v>18</v>
      </c>
      <c r="P11" s="2">
        <f t="shared" si="0"/>
        <v>0</v>
      </c>
      <c r="Q11" s="2">
        <f t="shared" si="1"/>
        <v>0</v>
      </c>
      <c r="R11" s="2">
        <f t="shared" si="2"/>
        <v>1</v>
      </c>
      <c r="S11" s="2">
        <f t="shared" si="3"/>
        <v>1</v>
      </c>
    </row>
    <row r="12" spans="2:20" x14ac:dyDescent="0.2">
      <c r="B12" s="2" t="str">
        <f t="shared" ref="B12:B26" si="5">+IF(C12&lt;&gt;0,B11+1,"")</f>
        <v/>
      </c>
      <c r="D12" s="140"/>
      <c r="E12" s="136"/>
      <c r="F12" s="136"/>
      <c r="G12" s="23"/>
      <c r="H12" s="23"/>
      <c r="I12" s="23"/>
      <c r="J12" s="23"/>
      <c r="K12" s="137">
        <f t="shared" si="4"/>
        <v>0</v>
      </c>
      <c r="L12" s="138"/>
      <c r="M12" s="138"/>
      <c r="P12" s="2">
        <f t="shared" si="0"/>
        <v>0</v>
      </c>
      <c r="Q12" s="2">
        <f t="shared" si="1"/>
        <v>0</v>
      </c>
      <c r="R12" s="2">
        <f t="shared" si="2"/>
        <v>1</v>
      </c>
      <c r="S12" s="2">
        <f t="shared" si="3"/>
        <v>1</v>
      </c>
    </row>
    <row r="13" spans="2:20" x14ac:dyDescent="0.2">
      <c r="B13" s="2" t="str">
        <f t="shared" si="5"/>
        <v/>
      </c>
      <c r="D13" s="140"/>
      <c r="E13" s="136"/>
      <c r="F13" s="136"/>
      <c r="G13" s="23"/>
      <c r="H13" s="23"/>
      <c r="I13" s="23"/>
      <c r="J13" s="23"/>
      <c r="K13" s="137">
        <f t="shared" si="4"/>
        <v>0</v>
      </c>
      <c r="L13" s="138"/>
      <c r="M13" s="138"/>
      <c r="P13" s="2">
        <f t="shared" si="0"/>
        <v>0</v>
      </c>
      <c r="Q13" s="2">
        <f t="shared" si="1"/>
        <v>0</v>
      </c>
      <c r="R13" s="2">
        <f t="shared" si="2"/>
        <v>1</v>
      </c>
      <c r="S13" s="2">
        <f t="shared" si="3"/>
        <v>1</v>
      </c>
    </row>
    <row r="14" spans="2:20" x14ac:dyDescent="0.2">
      <c r="B14" s="2" t="str">
        <f t="shared" si="5"/>
        <v/>
      </c>
      <c r="D14" s="140"/>
      <c r="E14" s="136"/>
      <c r="F14" s="136"/>
      <c r="G14" s="23"/>
      <c r="H14" s="23"/>
      <c r="I14" s="23"/>
      <c r="J14" s="23"/>
      <c r="K14" s="137">
        <f t="shared" si="4"/>
        <v>0</v>
      </c>
      <c r="L14" s="138"/>
      <c r="M14" s="138"/>
      <c r="O14" s="1">
        <f>+'Titulinis lapas'!B29</f>
        <v>0</v>
      </c>
      <c r="P14" s="2">
        <f t="shared" si="0"/>
        <v>0</v>
      </c>
      <c r="Q14" s="2">
        <f t="shared" si="1"/>
        <v>0</v>
      </c>
      <c r="R14" s="2">
        <f t="shared" si="2"/>
        <v>1</v>
      </c>
      <c r="S14" s="2">
        <f t="shared" si="3"/>
        <v>1</v>
      </c>
    </row>
    <row r="15" spans="2:20" x14ac:dyDescent="0.2">
      <c r="B15" s="2" t="str">
        <f t="shared" si="5"/>
        <v/>
      </c>
      <c r="D15" s="140"/>
      <c r="E15" s="136"/>
      <c r="F15" s="136"/>
      <c r="G15" s="23"/>
      <c r="H15" s="23"/>
      <c r="I15" s="23"/>
      <c r="J15" s="23"/>
      <c r="K15" s="137">
        <f t="shared" si="4"/>
        <v>0</v>
      </c>
      <c r="L15" s="138"/>
      <c r="M15" s="138"/>
      <c r="O15" s="1">
        <f>+'Titulinis lapas'!B30</f>
        <v>0</v>
      </c>
      <c r="P15" s="2">
        <f t="shared" si="0"/>
        <v>0</v>
      </c>
      <c r="Q15" s="2">
        <f t="shared" si="1"/>
        <v>0</v>
      </c>
      <c r="R15" s="2">
        <f t="shared" si="2"/>
        <v>1</v>
      </c>
      <c r="S15" s="2">
        <f t="shared" si="3"/>
        <v>1</v>
      </c>
    </row>
    <row r="16" spans="2:20" x14ac:dyDescent="0.2">
      <c r="B16" s="2" t="str">
        <f t="shared" si="5"/>
        <v/>
      </c>
      <c r="D16" s="140"/>
      <c r="E16" s="136"/>
      <c r="F16" s="136"/>
      <c r="G16" s="23"/>
      <c r="H16" s="23"/>
      <c r="I16" s="23"/>
      <c r="J16" s="23"/>
      <c r="K16" s="137">
        <f t="shared" si="4"/>
        <v>0</v>
      </c>
      <c r="L16" s="138"/>
      <c r="M16" s="138"/>
      <c r="O16" s="1"/>
      <c r="P16" s="2">
        <f t="shared" si="0"/>
        <v>0</v>
      </c>
      <c r="Q16" s="2">
        <f t="shared" si="1"/>
        <v>0</v>
      </c>
      <c r="R16" s="2">
        <f t="shared" si="2"/>
        <v>1</v>
      </c>
      <c r="S16" s="2">
        <f t="shared" si="3"/>
        <v>1</v>
      </c>
    </row>
    <row r="17" spans="2:19" x14ac:dyDescent="0.2">
      <c r="B17" s="2" t="str">
        <f t="shared" si="5"/>
        <v/>
      </c>
      <c r="D17" s="140"/>
      <c r="E17" s="136"/>
      <c r="F17" s="136"/>
      <c r="G17" s="23"/>
      <c r="H17" s="23"/>
      <c r="I17" s="23"/>
      <c r="J17" s="23"/>
      <c r="K17" s="137">
        <f t="shared" si="4"/>
        <v>0</v>
      </c>
      <c r="L17" s="138"/>
      <c r="M17" s="138"/>
      <c r="O17" s="1" t="s">
        <v>63</v>
      </c>
      <c r="P17" s="23">
        <f>+'1 priedas (suvestinė lentelė)'!H32</f>
        <v>0</v>
      </c>
      <c r="Q17" s="2">
        <f t="shared" si="1"/>
        <v>0</v>
      </c>
      <c r="R17" s="2">
        <f t="shared" si="2"/>
        <v>1</v>
      </c>
      <c r="S17" s="2">
        <f t="shared" si="3"/>
        <v>1</v>
      </c>
    </row>
    <row r="18" spans="2:19" x14ac:dyDescent="0.2">
      <c r="B18" s="2" t="str">
        <f t="shared" si="5"/>
        <v/>
      </c>
      <c r="D18" s="140"/>
      <c r="E18" s="136"/>
      <c r="F18" s="136"/>
      <c r="G18" s="23"/>
      <c r="H18" s="23"/>
      <c r="I18" s="23"/>
      <c r="J18" s="23"/>
      <c r="K18" s="137">
        <f t="shared" si="4"/>
        <v>0</v>
      </c>
      <c r="L18" s="138"/>
      <c r="M18" s="138"/>
      <c r="O18" s="2" t="s">
        <v>64</v>
      </c>
      <c r="P18" s="2">
        <f t="shared" si="0"/>
        <v>0</v>
      </c>
      <c r="Q18" s="2">
        <f t="shared" si="1"/>
        <v>0</v>
      </c>
      <c r="R18" s="2">
        <f t="shared" si="2"/>
        <v>1</v>
      </c>
      <c r="S18" s="2">
        <f t="shared" si="3"/>
        <v>1</v>
      </c>
    </row>
    <row r="19" spans="2:19" x14ac:dyDescent="0.2">
      <c r="B19" s="2" t="str">
        <f t="shared" si="5"/>
        <v/>
      </c>
      <c r="D19" s="140"/>
      <c r="E19" s="136"/>
      <c r="F19" s="136"/>
      <c r="G19" s="23"/>
      <c r="H19" s="23"/>
      <c r="I19" s="23"/>
      <c r="J19" s="23"/>
      <c r="K19" s="137">
        <f t="shared" si="4"/>
        <v>0</v>
      </c>
      <c r="L19" s="138"/>
      <c r="M19" s="138"/>
      <c r="O19" s="2" t="s">
        <v>65</v>
      </c>
      <c r="P19" s="2">
        <f t="shared" si="0"/>
        <v>0</v>
      </c>
      <c r="Q19" s="2">
        <f t="shared" si="1"/>
        <v>0</v>
      </c>
      <c r="R19" s="2">
        <f t="shared" si="2"/>
        <v>1</v>
      </c>
      <c r="S19" s="2">
        <f t="shared" si="3"/>
        <v>1</v>
      </c>
    </row>
    <row r="20" spans="2:19" x14ac:dyDescent="0.2">
      <c r="B20" s="2" t="str">
        <f t="shared" si="5"/>
        <v/>
      </c>
      <c r="D20" s="140"/>
      <c r="E20" s="136"/>
      <c r="F20" s="136"/>
      <c r="G20" s="23"/>
      <c r="H20" s="23"/>
      <c r="I20" s="23"/>
      <c r="J20" s="23"/>
      <c r="K20" s="137">
        <f t="shared" si="4"/>
        <v>0</v>
      </c>
      <c r="L20" s="138"/>
      <c r="M20" s="138"/>
      <c r="O20" s="2" t="s">
        <v>66</v>
      </c>
      <c r="P20" s="2">
        <f t="shared" si="0"/>
        <v>0</v>
      </c>
      <c r="Q20" s="2">
        <f t="shared" si="1"/>
        <v>0</v>
      </c>
      <c r="R20" s="2">
        <f t="shared" si="2"/>
        <v>1</v>
      </c>
      <c r="S20" s="2">
        <f t="shared" si="3"/>
        <v>1</v>
      </c>
    </row>
    <row r="21" spans="2:19" x14ac:dyDescent="0.2">
      <c r="B21" s="2" t="str">
        <f t="shared" si="5"/>
        <v/>
      </c>
      <c r="D21" s="140"/>
      <c r="E21" s="136"/>
      <c r="F21" s="136"/>
      <c r="G21" s="23"/>
      <c r="H21" s="23"/>
      <c r="I21" s="23"/>
      <c r="J21" s="23"/>
      <c r="K21" s="137">
        <f t="shared" si="4"/>
        <v>0</v>
      </c>
      <c r="L21" s="138"/>
      <c r="M21" s="138"/>
      <c r="P21" s="2">
        <f t="shared" si="0"/>
        <v>0</v>
      </c>
      <c r="Q21" s="2">
        <f t="shared" si="1"/>
        <v>0</v>
      </c>
      <c r="R21" s="2">
        <f t="shared" si="2"/>
        <v>1</v>
      </c>
      <c r="S21" s="2">
        <f t="shared" si="3"/>
        <v>1</v>
      </c>
    </row>
    <row r="22" spans="2:19" x14ac:dyDescent="0.2">
      <c r="B22" s="2" t="str">
        <f t="shared" si="5"/>
        <v/>
      </c>
      <c r="D22" s="140"/>
      <c r="E22" s="136"/>
      <c r="F22" s="136"/>
      <c r="G22" s="23"/>
      <c r="H22" s="23"/>
      <c r="I22" s="23"/>
      <c r="J22" s="23"/>
      <c r="K22" s="137">
        <f t="shared" si="4"/>
        <v>0</v>
      </c>
      <c r="L22" s="138"/>
      <c r="M22" s="138"/>
      <c r="P22" s="2">
        <f t="shared" si="0"/>
        <v>0</v>
      </c>
      <c r="Q22" s="2">
        <f t="shared" si="1"/>
        <v>0</v>
      </c>
      <c r="R22" s="2">
        <f t="shared" si="2"/>
        <v>1</v>
      </c>
      <c r="S22" s="2">
        <f t="shared" si="3"/>
        <v>1</v>
      </c>
    </row>
    <row r="23" spans="2:19" x14ac:dyDescent="0.2">
      <c r="B23" s="2" t="str">
        <f t="shared" si="5"/>
        <v/>
      </c>
      <c r="D23" s="140"/>
      <c r="E23" s="136"/>
      <c r="F23" s="136"/>
      <c r="G23" s="23"/>
      <c r="H23" s="23"/>
      <c r="I23" s="23"/>
      <c r="J23" s="23"/>
      <c r="K23" s="137">
        <f t="shared" si="4"/>
        <v>0</v>
      </c>
      <c r="L23" s="138"/>
      <c r="M23" s="138"/>
      <c r="P23" s="2">
        <f t="shared" si="0"/>
        <v>0</v>
      </c>
      <c r="Q23" s="2">
        <f t="shared" si="1"/>
        <v>0</v>
      </c>
      <c r="R23" s="2">
        <f t="shared" si="2"/>
        <v>1</v>
      </c>
      <c r="S23" s="2">
        <f t="shared" si="3"/>
        <v>1</v>
      </c>
    </row>
    <row r="24" spans="2:19" x14ac:dyDescent="0.2">
      <c r="B24" s="2" t="str">
        <f t="shared" si="5"/>
        <v/>
      </c>
      <c r="D24" s="140"/>
      <c r="E24" s="136"/>
      <c r="F24" s="136"/>
      <c r="G24" s="23"/>
      <c r="H24" s="23"/>
      <c r="I24" s="23"/>
      <c r="J24" s="23"/>
      <c r="K24" s="137">
        <f t="shared" si="4"/>
        <v>0</v>
      </c>
      <c r="L24" s="138"/>
      <c r="M24" s="138"/>
      <c r="P24" s="2">
        <f t="shared" si="0"/>
        <v>0</v>
      </c>
      <c r="Q24" s="2">
        <f t="shared" si="1"/>
        <v>0</v>
      </c>
      <c r="R24" s="2">
        <f t="shared" si="2"/>
        <v>1</v>
      </c>
      <c r="S24" s="2">
        <f t="shared" si="3"/>
        <v>1</v>
      </c>
    </row>
    <row r="25" spans="2:19" x14ac:dyDescent="0.2">
      <c r="B25" s="2" t="str">
        <f t="shared" si="5"/>
        <v/>
      </c>
      <c r="D25" s="140"/>
      <c r="E25" s="136"/>
      <c r="F25" s="136"/>
      <c r="G25" s="23"/>
      <c r="H25" s="23"/>
      <c r="I25" s="23"/>
      <c r="J25" s="23"/>
      <c r="K25" s="137">
        <f t="shared" si="4"/>
        <v>0</v>
      </c>
      <c r="L25" s="138"/>
      <c r="M25" s="138"/>
      <c r="P25" s="2">
        <f t="shared" si="0"/>
        <v>0</v>
      </c>
      <c r="Q25" s="2">
        <f t="shared" si="1"/>
        <v>0</v>
      </c>
      <c r="R25" s="2">
        <f t="shared" si="2"/>
        <v>1</v>
      </c>
      <c r="S25" s="2">
        <f t="shared" si="3"/>
        <v>1</v>
      </c>
    </row>
    <row r="26" spans="2:19" x14ac:dyDescent="0.2">
      <c r="B26" s="2" t="str">
        <f t="shared" si="5"/>
        <v/>
      </c>
      <c r="D26" s="140"/>
      <c r="E26" s="136"/>
      <c r="F26" s="136"/>
      <c r="G26" s="23"/>
      <c r="H26" s="23"/>
      <c r="I26" s="23"/>
      <c r="J26" s="23"/>
      <c r="K26" s="137">
        <f t="shared" si="4"/>
        <v>0</v>
      </c>
      <c r="L26" s="138"/>
      <c r="M26" s="138"/>
      <c r="O26" s="2">
        <f t="shared" ref="O26" si="6">+IF(OR(F26=$N$10,F26=$N$11),1,0)</f>
        <v>1</v>
      </c>
      <c r="P26" s="2">
        <f t="shared" ref="P26" si="7">+IF(F26=$N$9,1,0)</f>
        <v>1</v>
      </c>
      <c r="Q26" s="2">
        <f t="shared" ref="Q26" si="8">+IF(L26=$N$14,1,0)</f>
        <v>1</v>
      </c>
      <c r="R26" s="2">
        <f t="shared" ref="R26" si="9">+IF(L26=$N$15,1,0)</f>
        <v>1</v>
      </c>
    </row>
    <row r="27" spans="2:19" ht="4.5" customHeight="1" thickBot="1" x14ac:dyDescent="0.25">
      <c r="B27" s="117"/>
      <c r="C27" s="117"/>
      <c r="G27" s="121"/>
      <c r="N27" s="1"/>
      <c r="O27" s="1"/>
      <c r="P27" s="1"/>
      <c r="Q27" s="1"/>
      <c r="R27" s="1"/>
      <c r="S27" s="1"/>
    </row>
    <row r="28" spans="2:19" ht="4.5" customHeight="1" x14ac:dyDescent="0.2">
      <c r="B28" s="17"/>
      <c r="C28" s="17"/>
      <c r="D28" s="17"/>
      <c r="E28" s="17"/>
      <c r="F28" s="17"/>
      <c r="G28" s="17"/>
      <c r="H28" s="18"/>
      <c r="I28" s="1"/>
      <c r="J28" s="1"/>
      <c r="K28" s="1"/>
      <c r="L28" s="1"/>
      <c r="M28" s="1"/>
      <c r="N28" s="1"/>
      <c r="O28" s="1"/>
      <c r="P28" s="1"/>
      <c r="Q28" s="1"/>
      <c r="R28" s="1"/>
      <c r="S28" s="1"/>
    </row>
    <row r="29" spans="2:19" x14ac:dyDescent="0.2">
      <c r="B29" s="257" t="s">
        <v>67</v>
      </c>
      <c r="C29" s="258"/>
      <c r="D29" s="258"/>
      <c r="E29" s="259"/>
      <c r="F29" s="253"/>
      <c r="G29" s="253"/>
      <c r="H29" s="253"/>
      <c r="Q29" s="1"/>
      <c r="R29" s="1"/>
      <c r="S29" s="1"/>
    </row>
    <row r="30" spans="2:19" x14ac:dyDescent="0.2">
      <c r="B30" s="266" t="s">
        <v>68</v>
      </c>
      <c r="C30" s="266"/>
      <c r="D30" s="266"/>
      <c r="E30" s="266"/>
      <c r="F30" s="264"/>
      <c r="G30" s="264"/>
      <c r="H30" s="264"/>
      <c r="I30" s="24"/>
      <c r="Q30" s="1"/>
      <c r="R30" s="1"/>
      <c r="S30" s="1"/>
    </row>
    <row r="31" spans="2:19" x14ac:dyDescent="0.2">
      <c r="B31" s="266" t="s">
        <v>69</v>
      </c>
      <c r="C31" s="266"/>
      <c r="D31" s="266"/>
      <c r="E31" s="266"/>
      <c r="F31" s="264"/>
      <c r="G31" s="264"/>
      <c r="H31" s="264"/>
      <c r="I31" s="24"/>
      <c r="O31" s="142"/>
      <c r="P31" s="142"/>
      <c r="Q31" s="143"/>
      <c r="R31" s="143"/>
      <c r="S31" s="144"/>
    </row>
    <row r="32" spans="2:19" x14ac:dyDescent="0.2">
      <c r="B32" s="266" t="s">
        <v>333</v>
      </c>
      <c r="C32" s="266"/>
      <c r="D32" s="266"/>
      <c r="E32" s="266"/>
      <c r="F32" s="265"/>
      <c r="G32" s="265"/>
      <c r="H32" s="265"/>
      <c r="O32" s="251" t="s">
        <v>70</v>
      </c>
      <c r="P32" s="251"/>
      <c r="Q32" s="251"/>
      <c r="R32" s="249" t="s">
        <v>71</v>
      </c>
      <c r="S32" s="247" t="s">
        <v>72</v>
      </c>
    </row>
    <row r="33" spans="2:19" ht="12.75" customHeight="1" x14ac:dyDescent="0.2">
      <c r="B33" s="254" t="s">
        <v>73</v>
      </c>
      <c r="C33" s="255"/>
      <c r="D33" s="255"/>
      <c r="E33" s="256"/>
      <c r="F33" s="252">
        <f>SUM(G7)</f>
        <v>0</v>
      </c>
      <c r="G33" s="252"/>
      <c r="H33" s="252"/>
      <c r="O33" s="251"/>
      <c r="P33" s="251"/>
      <c r="Q33" s="251"/>
      <c r="R33" s="250"/>
      <c r="S33" s="248"/>
    </row>
    <row r="34" spans="2:19" x14ac:dyDescent="0.2">
      <c r="B34" s="254" t="s">
        <v>74</v>
      </c>
      <c r="C34" s="255"/>
      <c r="D34" s="255"/>
      <c r="E34" s="256"/>
      <c r="F34" s="252">
        <f>+F32-F33</f>
        <v>0</v>
      </c>
      <c r="G34" s="252"/>
      <c r="H34" s="252"/>
      <c r="O34" s="145"/>
      <c r="P34" s="145"/>
      <c r="Q34" s="145">
        <f>SUM(Q35:Q36)</f>
        <v>0</v>
      </c>
      <c r="R34" s="146">
        <f>ROUND('Titulinis lapas'!N23,2)</f>
        <v>0</v>
      </c>
      <c r="S34" s="146">
        <f>ROUND('Titulinis lapas'!N24,2)</f>
        <v>0</v>
      </c>
    </row>
    <row r="35" spans="2:19" ht="10.5" customHeight="1" x14ac:dyDescent="0.2">
      <c r="O35" s="147">
        <f>O14</f>
        <v>0</v>
      </c>
      <c r="P35" s="148"/>
      <c r="Q35" s="148">
        <f>+SUMIF(R9:R26,1,K9:K26)</f>
        <v>0</v>
      </c>
      <c r="R35" s="148">
        <f>+Q35-S35</f>
        <v>0</v>
      </c>
      <c r="S35" s="148">
        <f>+ROUND(S34*$Q$35,2)</f>
        <v>0</v>
      </c>
    </row>
    <row r="36" spans="2:19" ht="13.5" thickBot="1" x14ac:dyDescent="0.25">
      <c r="B36" s="149" t="s">
        <v>70</v>
      </c>
      <c r="C36" s="150"/>
      <c r="D36" s="114"/>
      <c r="E36" s="115"/>
      <c r="F36" s="151"/>
      <c r="G36" s="262">
        <f>SUM(K7)</f>
        <v>0</v>
      </c>
      <c r="H36" s="263"/>
      <c r="O36" s="152">
        <f>O15</f>
        <v>0</v>
      </c>
      <c r="P36" s="153"/>
      <c r="Q36" s="153">
        <f>+SUMIF(S9:S26,1,K9:K26)</f>
        <v>0</v>
      </c>
      <c r="R36" s="153">
        <f>+Q36-S36</f>
        <v>0</v>
      </c>
      <c r="S36" s="153">
        <f>+ROUND($S$34*$Q$36,2)</f>
        <v>0</v>
      </c>
    </row>
    <row r="37" spans="2:19" ht="13.5" thickTop="1" x14ac:dyDescent="0.2"/>
    <row r="41" spans="2:19" x14ac:dyDescent="0.2">
      <c r="G41" s="61"/>
    </row>
    <row r="42" spans="2:19" x14ac:dyDescent="0.2">
      <c r="J42" s="19"/>
    </row>
    <row r="43" spans="2:19" x14ac:dyDescent="0.2">
      <c r="I43" s="19"/>
      <c r="J43" s="19"/>
      <c r="K43" s="19"/>
      <c r="L43" s="19"/>
      <c r="M43" s="19"/>
    </row>
  </sheetData>
  <protectedRanges>
    <protectedRange sqref="H41:M41" name="Range1_1"/>
    <protectedRange sqref="F30:H32" name="Range3_1"/>
    <protectedRange sqref="M26 D26:J26" name="Range1_2"/>
    <protectedRange sqref="D9:J25 C9 L9:M9 M10:M25 L10:L26" name="Range1_2_1"/>
    <protectedRange sqref="N9" name="Range1_2_1_1"/>
  </protectedRanges>
  <mergeCells count="19">
    <mergeCell ref="B1:N1"/>
    <mergeCell ref="G36:H36"/>
    <mergeCell ref="F30:H30"/>
    <mergeCell ref="F31:H31"/>
    <mergeCell ref="F32:H32"/>
    <mergeCell ref="B30:E30"/>
    <mergeCell ref="B31:E31"/>
    <mergeCell ref="B32:E32"/>
    <mergeCell ref="F34:H34"/>
    <mergeCell ref="B34:E34"/>
    <mergeCell ref="S32:S33"/>
    <mergeCell ref="R32:R33"/>
    <mergeCell ref="O32:Q33"/>
    <mergeCell ref="B2:J2"/>
    <mergeCell ref="F33:H33"/>
    <mergeCell ref="F29:H29"/>
    <mergeCell ref="B33:E33"/>
    <mergeCell ref="B29:E29"/>
    <mergeCell ref="K2:N2"/>
  </mergeCells>
  <phoneticPr fontId="7" type="noConversion"/>
  <conditionalFormatting sqref="B9 B10:C26">
    <cfRule type="expression" dxfId="52" priority="6" stopIfTrue="1">
      <formula>$D8&lt;&gt;0</formula>
    </cfRule>
  </conditionalFormatting>
  <conditionalFormatting sqref="C9">
    <cfRule type="expression" dxfId="51" priority="3" stopIfTrue="1">
      <formula>$D8&lt;&gt;0</formula>
    </cfRule>
  </conditionalFormatting>
  <conditionalFormatting sqref="D9:J26">
    <cfRule type="expression" dxfId="50" priority="4" stopIfTrue="1">
      <formula>$D8&lt;&gt;0</formula>
    </cfRule>
  </conditionalFormatting>
  <conditionalFormatting sqref="F31 F33:F34">
    <cfRule type="cellIs" dxfId="49" priority="23" stopIfTrue="1" operator="lessThan">
      <formula>0</formula>
    </cfRule>
  </conditionalFormatting>
  <conditionalFormatting sqref="G7:K7 D36:G36">
    <cfRule type="cellIs" dxfId="48" priority="40" stopIfTrue="1" operator="lessThan">
      <formula>0</formula>
    </cfRule>
  </conditionalFormatting>
  <conditionalFormatting sqref="K9:K26">
    <cfRule type="expression" dxfId="47" priority="5" stopIfTrue="1">
      <formula>$D8&lt;&gt;0</formula>
    </cfRule>
  </conditionalFormatting>
  <conditionalFormatting sqref="L9:M26">
    <cfRule type="expression" dxfId="46" priority="2" stopIfTrue="1">
      <formula>$D8&lt;&gt;0</formula>
    </cfRule>
  </conditionalFormatting>
  <conditionalFormatting sqref="P35:S36">
    <cfRule type="cellIs" dxfId="45" priority="27" stopIfTrue="1" operator="lessThan">
      <formula>0</formula>
    </cfRule>
  </conditionalFormatting>
  <conditionalFormatting sqref="Q31:S31">
    <cfRule type="cellIs" dxfId="44" priority="30" stopIfTrue="1" operator="lessThan">
      <formula>0</formula>
    </cfRule>
  </conditionalFormatting>
  <dataValidations count="12">
    <dataValidation type="list" allowBlank="1" showInputMessage="1" showErrorMessage="1" sqref="M10:M25" xr:uid="{A0AB024A-9E84-475B-97F9-455E5F584602}">
      <formula1>$O$14:$O$15</formula1>
    </dataValidation>
    <dataValidation type="date" allowBlank="1" showInputMessage="1" showErrorMessage="1" errorTitle="Dėmesio!" error="Šiame langelyje reikia nurodyto datą. _x000a_Datos skaičiai turi būti atskirti brukšneliu._x000a_Pavyzdžiui. 2016-01-01." sqref="D10:D26" xr:uid="{ED8E01E3-CC3D-4CB5-8E14-E1F45CC6DAC3}">
      <formula1>41640</formula1>
      <formula2>44926</formula2>
    </dataValidation>
    <dataValidation type="list" errorStyle="information" allowBlank="1" showInputMessage="1" showErrorMessage="1" errorTitle="Dėmesio!" error="Šiame langelyje reikia pasirinkti vieną iš sąraše esančiu tipų._x000a_Sąrašą galima iškviesti paspaudus langelio dešinėje puseje atsirandančią rodyklę." sqref="F9:F25" xr:uid="{74FA42F8-D65B-4D12-BD9C-50A446F821A1}">
      <formula1>$O$10:$O$11</formula1>
    </dataValidation>
    <dataValidation allowBlank="1" showInputMessage="1" showErrorMessage="1" errorTitle="Dėmesio!" error="Šiame langelyje reikia nurodyto datą. _x000a_Datos skaičiai turi būti atskirti brukšneliu._x000a_Pavyzdžiui. 2016-01-01." promptTitle="Šiame langelyje nurodomas:" prompt="Tikslus ir pilnas biudžeto eilutės Nr. ir pavadinimas" sqref="C9" xr:uid="{59726A28-072C-4A5E-8B23-288F75DCA346}"/>
    <dataValidation type="date" allowBlank="1" showInputMessage="1" showErrorMessage="1" errorTitle="Dėmesio!" error="Šiame langelyje reikia nurodyto datą. _x000a_Datos skaičiai turi būti atskirti brukšneliu._x000a_Pavyzdžiui. 2016-01-01." sqref="D9" xr:uid="{130B2BF9-C157-47E9-9230-1565314FE9FA}">
      <formula1>44197</formula1>
      <formula2>47848</formula2>
    </dataValidation>
    <dataValidation type="list" allowBlank="1" showInputMessage="1" showErrorMessage="1" sqref="M26" xr:uid="{6F85486F-C561-48CF-9FA3-21CD3AE84479}">
      <formula1>$N$14:$N$15</formula1>
    </dataValidation>
    <dataValidation type="list" errorStyle="information" allowBlank="1" showInputMessage="1" showErrorMessage="1" errorTitle="Dėmesio!" error="Šiame langelyje reikia pasirinkti vieną iš sąraše esančiu tipų._x000a_Sąrašą galima iškviesti paspaudus langelio dešinėje puseje atsirandančią rodyklę." sqref="F26" xr:uid="{8E849177-EA0C-4A5A-A3AC-9AE7BDFF50DD}">
      <formula1>$N$10:$N$11</formula1>
    </dataValidation>
    <dataValidation allowBlank="1" showInputMessage="1" promptTitle="Šiame langelyje nurodomas:" prompt="Intervencinis veiksmo kodas ir pavadinimas, kaip nurodyta pasirašytoje projekto sutartyje. Taikoma tik VSF projektams. Netaikoma SVVP projektų atveju" sqref="M9" xr:uid="{20E8E2E5-F3AF-476A-8964-9D45C1380418}"/>
    <dataValidation allowBlank="1" showInputMessage="1" showErrorMessage="1" promptTitle="Šiame langelyje nurodomas:" prompt="Išlaidų pagrindimo dokumento numeris" sqref="E9" xr:uid="{6AE56E58-494C-4CE4-BF31-6D97C9D25D4F}"/>
    <dataValidation allowBlank="1" showInputMessage="1" showErrorMessage="1" promptTitle="Šiame langelyje nurodoma:" prompt="Išlaidų pagrindimo dokumento suma. Tuo atveju, kai PVM į biudžetą moka projekto vykdytojas, nurodoma deklaruojamo PVM dydžio suma" sqref="G9" xr:uid="{9326B6E6-0B9A-4621-BD65-2A5E17A03DEF}"/>
    <dataValidation allowBlank="1" showInputMessage="1" showErrorMessage="1" promptTitle="Šiame langelyje:" prompt="Taikoma, jei pvz. dalis sąskaitos apmokama kitų fondų/projektų lėšomis" sqref="H9" xr:uid="{60AA19EB-9AD6-49D1-BB01-7C79735A6A6A}"/>
    <dataValidation allowBlank="1" showInputMessage="1" showErrorMessage="1" promptTitle="Šiame langelyje nurodoma:" prompt="Kita svarbi informacija (pvz. gali būti įrašomas išlaidų pavadinimas)" sqref="N9" xr:uid="{49C1264A-E74B-4A45-9EE8-4E9E3244BA99}"/>
  </dataValidations>
  <pageMargins left="0.59055118110236227" right="0.39370078740157483" top="0.78740157480314965" bottom="0.39370078740157483" header="0.51181102362204722" footer="0.51181102362204722"/>
  <pageSetup paperSize="8"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Nurodomas" prompt="ekonominės klasifikacijos kodas iš sąrašo. Jei reikiamo kodo nėra, jis įrašomas." xr:uid="{9CFB6986-A7F2-4058-9F91-709BD5457F7D}">
          <x14:formula1>
            <xm:f>'Titulinis lapas'!$AR$48:$AR$51</xm:f>
          </x14:formula1>
          <xm:sqref>L9:L26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CAA0-9C95-4093-AEDE-97D230B8DF56}">
  <sheetPr>
    <pageSetUpPr fitToPage="1"/>
  </sheetPr>
  <dimension ref="B1:T43"/>
  <sheetViews>
    <sheetView showGridLines="0" view="pageBreakPreview" zoomScaleNormal="85" zoomScaleSheetLayoutView="100" workbookViewId="0">
      <selection activeCell="U20" sqref="U20"/>
    </sheetView>
  </sheetViews>
  <sheetFormatPr defaultColWidth="9.140625" defaultRowHeight="12.75" x14ac:dyDescent="0.2"/>
  <cols>
    <col min="1" max="1" width="7" style="2" customWidth="1"/>
    <col min="2" max="2" width="4.5703125" style="2" customWidth="1"/>
    <col min="3" max="3" width="26.85546875" style="2" customWidth="1"/>
    <col min="4" max="4" width="12.5703125" style="2" customWidth="1"/>
    <col min="5" max="5" width="16.85546875" style="2" customWidth="1"/>
    <col min="6" max="6" width="13.42578125" style="2" customWidth="1"/>
    <col min="7" max="7" width="12.5703125" style="2" customWidth="1"/>
    <col min="8" max="8" width="15" style="2" customWidth="1"/>
    <col min="9" max="12" width="12.5703125" style="2" customWidth="1"/>
    <col min="13" max="13" width="18.42578125" style="2" customWidth="1"/>
    <col min="14" max="14" width="21.42578125" style="2" customWidth="1"/>
    <col min="15" max="15" width="18.85546875" style="2" hidden="1" customWidth="1"/>
    <col min="16" max="16" width="0.140625" style="2" hidden="1" customWidth="1"/>
    <col min="17" max="17" width="2.5703125" style="2" hidden="1" customWidth="1"/>
    <col min="18" max="18" width="3.42578125" style="2" hidden="1" customWidth="1"/>
    <col min="19" max="19" width="0.42578125" style="2" hidden="1" customWidth="1"/>
    <col min="20" max="20" width="21" style="2" customWidth="1"/>
    <col min="21" max="21" width="17" style="2" customWidth="1"/>
    <col min="22" max="16384" width="9.140625" style="2"/>
  </cols>
  <sheetData>
    <row r="1" spans="2:20" ht="32.1" customHeight="1" x14ac:dyDescent="0.25">
      <c r="B1" s="261" t="str">
        <f>+IF(D9=0,_xlfn._LONGTEXT("Pildoma tik išlaidų suvestinė lentelė. Lentelės eilučių kiekis didėja ją pildant. Pildomi balti laukai. Pilki apsiskaičiuoja automatiškai. Lentelė pildoma kaupiamuoju būdu, t.y. nurodomos visos šio prašymo sąskaitos faktūros, išankstinės sąskaitos faktūro","s ir pan. Taip pat nurodomos ir tos, kurios buvo pateiktos iki šio prašymo apmokėti išlaidas."),"")</f>
        <v>Pildoma tik išlaidų suvestinė lentelė. Lentelės eilučių kiekis didėja ją pildant. Pildomi balti laukai. Pilki apsiskaičiuoja automatiškai. Lentelė pildoma kaupiamuoju būdu, t.y. nurodomos visos šio prašymo sąskaitos faktūros, išankstinės sąskaitos faktūros ir pan. Taip pat nurodomos ir tos, kurios buvo pateiktos iki šio prašymo apmokėti išlaidas.</v>
      </c>
      <c r="C1" s="261"/>
      <c r="D1" s="261"/>
      <c r="E1" s="261"/>
      <c r="F1" s="261"/>
      <c r="G1" s="261"/>
      <c r="H1" s="261"/>
      <c r="I1" s="261"/>
      <c r="J1" s="261"/>
      <c r="K1" s="261"/>
      <c r="L1" s="261"/>
      <c r="M1" s="261"/>
      <c r="N1" s="261"/>
    </row>
    <row r="2" spans="2:20" ht="29.45" customHeight="1" x14ac:dyDescent="0.2">
      <c r="B2" s="201" t="s">
        <v>45</v>
      </c>
      <c r="C2" s="201"/>
      <c r="D2" s="201"/>
      <c r="E2" s="201"/>
      <c r="F2" s="201"/>
      <c r="G2" s="201"/>
      <c r="H2" s="201"/>
      <c r="I2" s="201"/>
      <c r="J2" s="201"/>
      <c r="K2" s="260" t="s">
        <v>75</v>
      </c>
      <c r="L2" s="260"/>
      <c r="M2" s="260"/>
      <c r="N2" s="260"/>
    </row>
    <row r="3" spans="2:20" ht="6" customHeight="1" x14ac:dyDescent="0.2">
      <c r="B3" s="117"/>
      <c r="C3" s="117"/>
      <c r="G3" s="121"/>
      <c r="L3" s="120"/>
      <c r="M3" s="120"/>
    </row>
    <row r="4" spans="2:20" x14ac:dyDescent="0.2">
      <c r="D4" s="3"/>
      <c r="E4" s="3"/>
      <c r="F4" s="118"/>
      <c r="G4" s="122"/>
      <c r="H4" s="3"/>
      <c r="I4" s="3"/>
      <c r="J4" s="3"/>
      <c r="K4" s="3"/>
      <c r="M4" s="16"/>
      <c r="N4" s="16" t="str">
        <f>'Titulinis lapas'!N21</f>
        <v>Eur</v>
      </c>
    </row>
    <row r="5" spans="2:20" ht="3" customHeight="1" x14ac:dyDescent="0.2">
      <c r="B5" s="118"/>
      <c r="C5" s="118"/>
    </row>
    <row r="6" spans="2:20" s="4" customFormat="1" ht="66" customHeight="1" x14ac:dyDescent="0.2">
      <c r="B6" s="123" t="s">
        <v>47</v>
      </c>
      <c r="C6" s="123" t="s">
        <v>82</v>
      </c>
      <c r="D6" s="123" t="s">
        <v>48</v>
      </c>
      <c r="E6" s="123" t="s">
        <v>49</v>
      </c>
      <c r="F6" s="123" t="s">
        <v>50</v>
      </c>
      <c r="G6" s="123" t="s">
        <v>51</v>
      </c>
      <c r="H6" s="123" t="s">
        <v>52</v>
      </c>
      <c r="I6" s="123" t="s">
        <v>53</v>
      </c>
      <c r="J6" s="123" t="s">
        <v>54</v>
      </c>
      <c r="K6" s="123" t="s">
        <v>55</v>
      </c>
      <c r="L6" s="123" t="s">
        <v>25</v>
      </c>
      <c r="M6" s="123" t="s">
        <v>56</v>
      </c>
      <c r="N6" s="123" t="s">
        <v>85</v>
      </c>
      <c r="P6" s="2"/>
      <c r="Q6" s="2"/>
      <c r="R6" s="2"/>
      <c r="S6" s="2"/>
      <c r="T6" s="2"/>
    </row>
    <row r="7" spans="2:20" s="3" customFormat="1" x14ac:dyDescent="0.2">
      <c r="B7" s="124" t="s">
        <v>57</v>
      </c>
      <c r="C7" s="125"/>
      <c r="D7" s="125"/>
      <c r="E7" s="126"/>
      <c r="F7" s="126"/>
      <c r="G7" s="127">
        <f>SUM(G9:G26)</f>
        <v>0</v>
      </c>
      <c r="H7" s="127">
        <f>SUM(H9:H26)</f>
        <v>0</v>
      </c>
      <c r="I7" s="127">
        <f>SUM(I9:I26)</f>
        <v>0</v>
      </c>
      <c r="J7" s="127">
        <f>SUM(J9:J26)</f>
        <v>0</v>
      </c>
      <c r="K7" s="127">
        <f>SUM(K9:K26)</f>
        <v>0</v>
      </c>
      <c r="L7" s="128"/>
      <c r="M7" s="128"/>
      <c r="N7" s="128"/>
      <c r="P7" s="2"/>
      <c r="Q7" s="2"/>
      <c r="R7" s="2"/>
      <c r="S7" s="2"/>
      <c r="T7" s="2"/>
    </row>
    <row r="8" spans="2:20" s="4" customFormat="1" ht="12.75" customHeight="1" x14ac:dyDescent="0.2">
      <c r="B8" s="129">
        <v>0</v>
      </c>
      <c r="C8" s="130">
        <v>1</v>
      </c>
      <c r="D8" s="131">
        <v>2</v>
      </c>
      <c r="E8" s="119">
        <v>3</v>
      </c>
      <c r="F8" s="130">
        <v>4</v>
      </c>
      <c r="G8" s="131">
        <v>5</v>
      </c>
      <c r="H8" s="119">
        <v>6</v>
      </c>
      <c r="I8" s="130">
        <v>7</v>
      </c>
      <c r="J8" s="131">
        <v>8</v>
      </c>
      <c r="K8" s="119">
        <v>9</v>
      </c>
      <c r="L8" s="130">
        <v>10</v>
      </c>
      <c r="M8" s="132">
        <v>11</v>
      </c>
      <c r="N8" s="132">
        <v>12</v>
      </c>
      <c r="P8" s="2" t="s">
        <v>58</v>
      </c>
      <c r="Q8" s="4" t="s">
        <v>59</v>
      </c>
      <c r="R8" s="4" t="s">
        <v>60</v>
      </c>
      <c r="S8" s="4" t="s">
        <v>61</v>
      </c>
    </row>
    <row r="9" spans="2:20" x14ac:dyDescent="0.2">
      <c r="B9" s="133">
        <v>1</v>
      </c>
      <c r="C9" s="134"/>
      <c r="D9" s="135"/>
      <c r="E9" s="136"/>
      <c r="F9" s="136"/>
      <c r="G9" s="23"/>
      <c r="H9" s="23"/>
      <c r="I9" s="23"/>
      <c r="J9" s="23"/>
      <c r="K9" s="137">
        <f>+G9-H9-I9-J9</f>
        <v>0</v>
      </c>
      <c r="L9" s="138"/>
      <c r="M9" s="138"/>
      <c r="N9" s="139"/>
      <c r="O9" s="5" t="s">
        <v>62</v>
      </c>
      <c r="P9" s="2">
        <f t="shared" ref="P9:P25" si="0">+IF(OR(F9=$O$10,F9=$O$11),1,0)</f>
        <v>0</v>
      </c>
      <c r="Q9" s="2">
        <f t="shared" ref="Q9:Q25" si="1">+IF(F9=$O$9,1,0)</f>
        <v>0</v>
      </c>
      <c r="R9" s="2">
        <f t="shared" ref="R9:R25" si="2">+IF(L9=$O$14,1,0)</f>
        <v>1</v>
      </c>
      <c r="S9" s="2">
        <f t="shared" ref="S9:S25" si="3">+IF(L9=$O$15,1,0)</f>
        <v>1</v>
      </c>
    </row>
    <row r="10" spans="2:20" x14ac:dyDescent="0.2">
      <c r="B10" s="2" t="str">
        <f>+IF(C10&lt;&gt;0,B9+1,"")</f>
        <v/>
      </c>
      <c r="D10" s="140"/>
      <c r="E10" s="136"/>
      <c r="F10" s="136"/>
      <c r="G10" s="23"/>
      <c r="H10" s="23"/>
      <c r="I10" s="23"/>
      <c r="J10" s="23"/>
      <c r="K10" s="137">
        <f>+G10-H10-I10-J10</f>
        <v>0</v>
      </c>
      <c r="L10" s="138"/>
      <c r="M10" s="138"/>
      <c r="O10" s="5" t="s">
        <v>17</v>
      </c>
      <c r="P10" s="2">
        <f t="shared" si="0"/>
        <v>0</v>
      </c>
      <c r="Q10" s="2">
        <f t="shared" si="1"/>
        <v>0</v>
      </c>
      <c r="R10" s="2">
        <f t="shared" si="2"/>
        <v>1</v>
      </c>
      <c r="S10" s="2">
        <f t="shared" si="3"/>
        <v>1</v>
      </c>
    </row>
    <row r="11" spans="2:20" x14ac:dyDescent="0.2">
      <c r="B11" s="2" t="str">
        <f>+IF(C11&lt;&gt;0,B10+1,"")</f>
        <v/>
      </c>
      <c r="D11" s="140"/>
      <c r="E11" s="136"/>
      <c r="F11" s="136"/>
      <c r="G11" s="23"/>
      <c r="H11" s="23"/>
      <c r="I11" s="23"/>
      <c r="J11" s="23"/>
      <c r="K11" s="137">
        <f t="shared" ref="K11:K26" si="4">+G11-H11-I11-J11</f>
        <v>0</v>
      </c>
      <c r="L11" s="138"/>
      <c r="M11" s="138"/>
      <c r="O11" s="5" t="s">
        <v>18</v>
      </c>
      <c r="P11" s="2">
        <f t="shared" si="0"/>
        <v>0</v>
      </c>
      <c r="Q11" s="2">
        <f t="shared" si="1"/>
        <v>0</v>
      </c>
      <c r="R11" s="2">
        <f t="shared" si="2"/>
        <v>1</v>
      </c>
      <c r="S11" s="2">
        <f t="shared" si="3"/>
        <v>1</v>
      </c>
    </row>
    <row r="12" spans="2:20" x14ac:dyDescent="0.2">
      <c r="B12" s="2" t="str">
        <f t="shared" ref="B12:B26" si="5">+IF(C12&lt;&gt;0,B11+1,"")</f>
        <v/>
      </c>
      <c r="D12" s="140"/>
      <c r="E12" s="136"/>
      <c r="F12" s="136"/>
      <c r="G12" s="23"/>
      <c r="H12" s="23"/>
      <c r="I12" s="23"/>
      <c r="J12" s="23"/>
      <c r="K12" s="137">
        <f t="shared" si="4"/>
        <v>0</v>
      </c>
      <c r="L12" s="138"/>
      <c r="M12" s="138"/>
      <c r="P12" s="2">
        <f t="shared" si="0"/>
        <v>0</v>
      </c>
      <c r="Q12" s="2">
        <f t="shared" si="1"/>
        <v>0</v>
      </c>
      <c r="R12" s="2">
        <f t="shared" si="2"/>
        <v>1</v>
      </c>
      <c r="S12" s="2">
        <f t="shared" si="3"/>
        <v>1</v>
      </c>
    </row>
    <row r="13" spans="2:20" x14ac:dyDescent="0.2">
      <c r="B13" s="2" t="str">
        <f t="shared" si="5"/>
        <v/>
      </c>
      <c r="D13" s="140"/>
      <c r="E13" s="136"/>
      <c r="F13" s="136"/>
      <c r="G13" s="23"/>
      <c r="H13" s="23"/>
      <c r="I13" s="23"/>
      <c r="J13" s="23"/>
      <c r="K13" s="137">
        <f t="shared" si="4"/>
        <v>0</v>
      </c>
      <c r="L13" s="138"/>
      <c r="M13" s="138"/>
      <c r="P13" s="2">
        <f t="shared" si="0"/>
        <v>0</v>
      </c>
      <c r="Q13" s="2">
        <f t="shared" si="1"/>
        <v>0</v>
      </c>
      <c r="R13" s="2">
        <f t="shared" si="2"/>
        <v>1</v>
      </c>
      <c r="S13" s="2">
        <f t="shared" si="3"/>
        <v>1</v>
      </c>
    </row>
    <row r="14" spans="2:20" x14ac:dyDescent="0.2">
      <c r="B14" s="2" t="str">
        <f t="shared" si="5"/>
        <v/>
      </c>
      <c r="D14" s="140"/>
      <c r="E14" s="136"/>
      <c r="F14" s="136"/>
      <c r="G14" s="23"/>
      <c r="H14" s="23"/>
      <c r="I14" s="23"/>
      <c r="J14" s="23"/>
      <c r="K14" s="137">
        <f t="shared" si="4"/>
        <v>0</v>
      </c>
      <c r="L14" s="138"/>
      <c r="M14" s="138"/>
      <c r="O14" s="1">
        <f>+'Titulinis lapas'!B29</f>
        <v>0</v>
      </c>
      <c r="P14" s="2">
        <f t="shared" si="0"/>
        <v>0</v>
      </c>
      <c r="Q14" s="2">
        <f t="shared" si="1"/>
        <v>0</v>
      </c>
      <c r="R14" s="2">
        <f t="shared" si="2"/>
        <v>1</v>
      </c>
      <c r="S14" s="2">
        <f t="shared" si="3"/>
        <v>1</v>
      </c>
    </row>
    <row r="15" spans="2:20" x14ac:dyDescent="0.2">
      <c r="B15" s="2" t="str">
        <f t="shared" si="5"/>
        <v/>
      </c>
      <c r="D15" s="140"/>
      <c r="E15" s="136"/>
      <c r="F15" s="136"/>
      <c r="G15" s="23"/>
      <c r="H15" s="23"/>
      <c r="I15" s="23"/>
      <c r="J15" s="23"/>
      <c r="K15" s="137">
        <f t="shared" si="4"/>
        <v>0</v>
      </c>
      <c r="L15" s="138"/>
      <c r="M15" s="138"/>
      <c r="O15" s="1">
        <f>+'Titulinis lapas'!B30</f>
        <v>0</v>
      </c>
      <c r="P15" s="2">
        <f t="shared" si="0"/>
        <v>0</v>
      </c>
      <c r="Q15" s="2">
        <f t="shared" si="1"/>
        <v>0</v>
      </c>
      <c r="R15" s="2">
        <f t="shared" si="2"/>
        <v>1</v>
      </c>
      <c r="S15" s="2">
        <f t="shared" si="3"/>
        <v>1</v>
      </c>
    </row>
    <row r="16" spans="2:20" x14ac:dyDescent="0.2">
      <c r="B16" s="2" t="str">
        <f t="shared" si="5"/>
        <v/>
      </c>
      <c r="D16" s="140"/>
      <c r="E16" s="136"/>
      <c r="F16" s="136"/>
      <c r="G16" s="23"/>
      <c r="H16" s="23"/>
      <c r="I16" s="23"/>
      <c r="J16" s="23"/>
      <c r="K16" s="137">
        <f t="shared" si="4"/>
        <v>0</v>
      </c>
      <c r="L16" s="138"/>
      <c r="M16" s="138"/>
      <c r="O16" s="1"/>
      <c r="P16" s="2">
        <f t="shared" si="0"/>
        <v>0</v>
      </c>
      <c r="Q16" s="2">
        <f t="shared" si="1"/>
        <v>0</v>
      </c>
      <c r="R16" s="2">
        <f t="shared" si="2"/>
        <v>1</v>
      </c>
      <c r="S16" s="2">
        <f t="shared" si="3"/>
        <v>1</v>
      </c>
    </row>
    <row r="17" spans="2:19" x14ac:dyDescent="0.2">
      <c r="B17" s="2" t="str">
        <f t="shared" si="5"/>
        <v/>
      </c>
      <c r="D17" s="140"/>
      <c r="E17" s="136"/>
      <c r="F17" s="136"/>
      <c r="G17" s="23"/>
      <c r="H17" s="23"/>
      <c r="I17" s="23"/>
      <c r="J17" s="23"/>
      <c r="K17" s="137">
        <f t="shared" si="4"/>
        <v>0</v>
      </c>
      <c r="L17" s="138"/>
      <c r="M17" s="138"/>
      <c r="O17" s="1" t="s">
        <v>63</v>
      </c>
      <c r="P17" s="23">
        <f>+'2 priedas (suvestinė lentelė)'!H32</f>
        <v>0</v>
      </c>
      <c r="Q17" s="2">
        <f t="shared" si="1"/>
        <v>0</v>
      </c>
      <c r="R17" s="2">
        <f t="shared" si="2"/>
        <v>1</v>
      </c>
      <c r="S17" s="2">
        <f t="shared" si="3"/>
        <v>1</v>
      </c>
    </row>
    <row r="18" spans="2:19" x14ac:dyDescent="0.2">
      <c r="B18" s="2" t="str">
        <f t="shared" si="5"/>
        <v/>
      </c>
      <c r="D18" s="140"/>
      <c r="E18" s="136"/>
      <c r="F18" s="136"/>
      <c r="G18" s="23"/>
      <c r="H18" s="23"/>
      <c r="I18" s="23"/>
      <c r="J18" s="23"/>
      <c r="K18" s="137">
        <f t="shared" si="4"/>
        <v>0</v>
      </c>
      <c r="L18" s="138"/>
      <c r="M18" s="138"/>
      <c r="O18" s="2" t="s">
        <v>64</v>
      </c>
      <c r="P18" s="2">
        <f t="shared" si="0"/>
        <v>0</v>
      </c>
      <c r="Q18" s="2">
        <f t="shared" si="1"/>
        <v>0</v>
      </c>
      <c r="R18" s="2">
        <f t="shared" si="2"/>
        <v>1</v>
      </c>
      <c r="S18" s="2">
        <f t="shared" si="3"/>
        <v>1</v>
      </c>
    </row>
    <row r="19" spans="2:19" x14ac:dyDescent="0.2">
      <c r="B19" s="2" t="str">
        <f t="shared" si="5"/>
        <v/>
      </c>
      <c r="D19" s="140"/>
      <c r="E19" s="136"/>
      <c r="F19" s="136"/>
      <c r="G19" s="23"/>
      <c r="H19" s="23"/>
      <c r="I19" s="23"/>
      <c r="J19" s="23"/>
      <c r="K19" s="137">
        <f t="shared" si="4"/>
        <v>0</v>
      </c>
      <c r="L19" s="138"/>
      <c r="M19" s="138"/>
      <c r="O19" s="2" t="s">
        <v>65</v>
      </c>
      <c r="P19" s="2">
        <f t="shared" si="0"/>
        <v>0</v>
      </c>
      <c r="Q19" s="2">
        <f t="shared" si="1"/>
        <v>0</v>
      </c>
      <c r="R19" s="2">
        <f t="shared" si="2"/>
        <v>1</v>
      </c>
      <c r="S19" s="2">
        <f t="shared" si="3"/>
        <v>1</v>
      </c>
    </row>
    <row r="20" spans="2:19" x14ac:dyDescent="0.2">
      <c r="B20" s="2" t="str">
        <f t="shared" si="5"/>
        <v/>
      </c>
      <c r="D20" s="140"/>
      <c r="E20" s="136"/>
      <c r="F20" s="136"/>
      <c r="G20" s="23"/>
      <c r="H20" s="23"/>
      <c r="I20" s="23"/>
      <c r="J20" s="23"/>
      <c r="K20" s="137">
        <f t="shared" si="4"/>
        <v>0</v>
      </c>
      <c r="L20" s="138"/>
      <c r="M20" s="138"/>
      <c r="O20" s="2" t="s">
        <v>66</v>
      </c>
      <c r="P20" s="2">
        <f t="shared" si="0"/>
        <v>0</v>
      </c>
      <c r="Q20" s="2">
        <f t="shared" si="1"/>
        <v>0</v>
      </c>
      <c r="R20" s="2">
        <f t="shared" si="2"/>
        <v>1</v>
      </c>
      <c r="S20" s="2">
        <f t="shared" si="3"/>
        <v>1</v>
      </c>
    </row>
    <row r="21" spans="2:19" x14ac:dyDescent="0.2">
      <c r="B21" s="2" t="str">
        <f t="shared" si="5"/>
        <v/>
      </c>
      <c r="D21" s="140"/>
      <c r="E21" s="136"/>
      <c r="F21" s="136"/>
      <c r="G21" s="23"/>
      <c r="H21" s="23"/>
      <c r="I21" s="23"/>
      <c r="J21" s="23"/>
      <c r="K21" s="137">
        <f t="shared" si="4"/>
        <v>0</v>
      </c>
      <c r="L21" s="138"/>
      <c r="M21" s="138"/>
      <c r="P21" s="2">
        <f t="shared" si="0"/>
        <v>0</v>
      </c>
      <c r="Q21" s="2">
        <f t="shared" si="1"/>
        <v>0</v>
      </c>
      <c r="R21" s="2">
        <f t="shared" si="2"/>
        <v>1</v>
      </c>
      <c r="S21" s="2">
        <f t="shared" si="3"/>
        <v>1</v>
      </c>
    </row>
    <row r="22" spans="2:19" x14ac:dyDescent="0.2">
      <c r="B22" s="2" t="str">
        <f t="shared" si="5"/>
        <v/>
      </c>
      <c r="D22" s="140"/>
      <c r="E22" s="136"/>
      <c r="F22" s="136"/>
      <c r="G22" s="23"/>
      <c r="H22" s="23"/>
      <c r="I22" s="23"/>
      <c r="J22" s="23"/>
      <c r="K22" s="137">
        <f t="shared" si="4"/>
        <v>0</v>
      </c>
      <c r="L22" s="138"/>
      <c r="M22" s="138"/>
      <c r="P22" s="2">
        <f t="shared" si="0"/>
        <v>0</v>
      </c>
      <c r="Q22" s="2">
        <f t="shared" si="1"/>
        <v>0</v>
      </c>
      <c r="R22" s="2">
        <f t="shared" si="2"/>
        <v>1</v>
      </c>
      <c r="S22" s="2">
        <f t="shared" si="3"/>
        <v>1</v>
      </c>
    </row>
    <row r="23" spans="2:19" x14ac:dyDescent="0.2">
      <c r="B23" s="2" t="str">
        <f t="shared" si="5"/>
        <v/>
      </c>
      <c r="D23" s="140"/>
      <c r="E23" s="136"/>
      <c r="F23" s="136"/>
      <c r="G23" s="23"/>
      <c r="H23" s="23"/>
      <c r="I23" s="23"/>
      <c r="J23" s="23"/>
      <c r="K23" s="137">
        <f t="shared" si="4"/>
        <v>0</v>
      </c>
      <c r="L23" s="138"/>
      <c r="M23" s="138"/>
      <c r="P23" s="2">
        <f t="shared" si="0"/>
        <v>0</v>
      </c>
      <c r="Q23" s="2">
        <f t="shared" si="1"/>
        <v>0</v>
      </c>
      <c r="R23" s="2">
        <f t="shared" si="2"/>
        <v>1</v>
      </c>
      <c r="S23" s="2">
        <f t="shared" si="3"/>
        <v>1</v>
      </c>
    </row>
    <row r="24" spans="2:19" x14ac:dyDescent="0.2">
      <c r="B24" s="2" t="str">
        <f t="shared" si="5"/>
        <v/>
      </c>
      <c r="D24" s="140"/>
      <c r="E24" s="136"/>
      <c r="F24" s="136"/>
      <c r="G24" s="23"/>
      <c r="H24" s="23"/>
      <c r="I24" s="23"/>
      <c r="J24" s="23"/>
      <c r="K24" s="137">
        <f t="shared" si="4"/>
        <v>0</v>
      </c>
      <c r="L24" s="138"/>
      <c r="M24" s="138"/>
      <c r="P24" s="2">
        <f t="shared" si="0"/>
        <v>0</v>
      </c>
      <c r="Q24" s="2">
        <f t="shared" si="1"/>
        <v>0</v>
      </c>
      <c r="R24" s="2">
        <f t="shared" si="2"/>
        <v>1</v>
      </c>
      <c r="S24" s="2">
        <f t="shared" si="3"/>
        <v>1</v>
      </c>
    </row>
    <row r="25" spans="2:19" x14ac:dyDescent="0.2">
      <c r="B25" s="2" t="str">
        <f t="shared" si="5"/>
        <v/>
      </c>
      <c r="D25" s="140"/>
      <c r="E25" s="136"/>
      <c r="F25" s="136"/>
      <c r="G25" s="23"/>
      <c r="H25" s="23"/>
      <c r="I25" s="23"/>
      <c r="J25" s="23"/>
      <c r="K25" s="137">
        <f t="shared" si="4"/>
        <v>0</v>
      </c>
      <c r="L25" s="138"/>
      <c r="M25" s="138"/>
      <c r="P25" s="2">
        <f t="shared" si="0"/>
        <v>0</v>
      </c>
      <c r="Q25" s="2">
        <f t="shared" si="1"/>
        <v>0</v>
      </c>
      <c r="R25" s="2">
        <f t="shared" si="2"/>
        <v>1</v>
      </c>
      <c r="S25" s="2">
        <f t="shared" si="3"/>
        <v>1</v>
      </c>
    </row>
    <row r="26" spans="2:19" x14ac:dyDescent="0.2">
      <c r="B26" s="2" t="str">
        <f t="shared" si="5"/>
        <v/>
      </c>
      <c r="D26" s="140"/>
      <c r="E26" s="136"/>
      <c r="F26" s="136"/>
      <c r="G26" s="23"/>
      <c r="H26" s="23"/>
      <c r="I26" s="23"/>
      <c r="J26" s="23"/>
      <c r="K26" s="137">
        <f t="shared" si="4"/>
        <v>0</v>
      </c>
      <c r="L26" s="138"/>
      <c r="M26" s="138"/>
      <c r="O26" s="2">
        <f t="shared" ref="O26" si="6">+IF(OR(F26=$N$10,F26=$N$11),1,0)</f>
        <v>1</v>
      </c>
      <c r="P26" s="2">
        <f t="shared" ref="P26" si="7">+IF(F26=$N$9,1,0)</f>
        <v>1</v>
      </c>
      <c r="Q26" s="2">
        <f t="shared" ref="Q26" si="8">+IF(L26=$N$14,1,0)</f>
        <v>1</v>
      </c>
      <c r="R26" s="2">
        <f t="shared" ref="R26" si="9">+IF(L26=$N$15,1,0)</f>
        <v>1</v>
      </c>
    </row>
    <row r="27" spans="2:19" ht="4.5" customHeight="1" thickBot="1" x14ac:dyDescent="0.25">
      <c r="B27" s="117"/>
      <c r="C27" s="117"/>
      <c r="G27" s="121"/>
      <c r="L27" s="138"/>
      <c r="N27" s="1"/>
      <c r="O27" s="1"/>
      <c r="P27" s="1"/>
      <c r="Q27" s="1"/>
      <c r="R27" s="1"/>
      <c r="S27" s="1"/>
    </row>
    <row r="28" spans="2:19" ht="4.5" customHeight="1" x14ac:dyDescent="0.2">
      <c r="B28" s="17"/>
      <c r="C28" s="17"/>
      <c r="D28" s="17"/>
      <c r="E28" s="17"/>
      <c r="F28" s="17"/>
      <c r="G28" s="17"/>
      <c r="H28" s="18"/>
      <c r="I28" s="1"/>
      <c r="J28" s="1"/>
      <c r="K28" s="1"/>
      <c r="L28" s="138"/>
      <c r="M28" s="1"/>
      <c r="N28" s="1"/>
      <c r="O28" s="1"/>
      <c r="P28" s="1"/>
      <c r="Q28" s="1"/>
      <c r="R28" s="1"/>
      <c r="S28" s="1"/>
    </row>
    <row r="29" spans="2:19" x14ac:dyDescent="0.2">
      <c r="B29" s="257" t="s">
        <v>67</v>
      </c>
      <c r="C29" s="258"/>
      <c r="D29" s="258"/>
      <c r="E29" s="259"/>
      <c r="F29" s="253"/>
      <c r="G29" s="253"/>
      <c r="H29" s="253"/>
      <c r="L29" s="138"/>
      <c r="Q29" s="1"/>
      <c r="R29" s="1"/>
      <c r="S29" s="1"/>
    </row>
    <row r="30" spans="2:19" x14ac:dyDescent="0.2">
      <c r="B30" s="266" t="s">
        <v>68</v>
      </c>
      <c r="C30" s="266"/>
      <c r="D30" s="266"/>
      <c r="E30" s="266"/>
      <c r="F30" s="264"/>
      <c r="G30" s="264"/>
      <c r="H30" s="264"/>
      <c r="I30" s="24"/>
      <c r="L30" s="138"/>
      <c r="Q30" s="1"/>
      <c r="R30" s="1"/>
      <c r="S30" s="1"/>
    </row>
    <row r="31" spans="2:19" x14ac:dyDescent="0.2">
      <c r="B31" s="266" t="s">
        <v>69</v>
      </c>
      <c r="C31" s="266"/>
      <c r="D31" s="266"/>
      <c r="E31" s="266"/>
      <c r="F31" s="264"/>
      <c r="G31" s="264"/>
      <c r="H31" s="264"/>
      <c r="I31" s="24"/>
      <c r="O31" s="142"/>
      <c r="P31" s="142"/>
      <c r="Q31" s="143"/>
      <c r="R31" s="143"/>
      <c r="S31" s="144"/>
    </row>
    <row r="32" spans="2:19" x14ac:dyDescent="0.2">
      <c r="B32" s="266" t="s">
        <v>333</v>
      </c>
      <c r="C32" s="266"/>
      <c r="D32" s="266"/>
      <c r="E32" s="266"/>
      <c r="F32" s="265"/>
      <c r="G32" s="265"/>
      <c r="H32" s="265"/>
      <c r="O32" s="251" t="s">
        <v>70</v>
      </c>
      <c r="P32" s="251"/>
      <c r="Q32" s="251"/>
      <c r="R32" s="249" t="s">
        <v>71</v>
      </c>
      <c r="S32" s="247" t="s">
        <v>72</v>
      </c>
    </row>
    <row r="33" spans="2:19" ht="12.75" customHeight="1" x14ac:dyDescent="0.2">
      <c r="B33" s="254" t="s">
        <v>73</v>
      </c>
      <c r="C33" s="255"/>
      <c r="D33" s="255"/>
      <c r="E33" s="256"/>
      <c r="F33" s="252">
        <f>SUM(G7)</f>
        <v>0</v>
      </c>
      <c r="G33" s="252"/>
      <c r="H33" s="252"/>
      <c r="O33" s="251"/>
      <c r="P33" s="251"/>
      <c r="Q33" s="251"/>
      <c r="R33" s="250"/>
      <c r="S33" s="248"/>
    </row>
    <row r="34" spans="2:19" x14ac:dyDescent="0.2">
      <c r="B34" s="254" t="s">
        <v>74</v>
      </c>
      <c r="C34" s="255"/>
      <c r="D34" s="255"/>
      <c r="E34" s="256"/>
      <c r="F34" s="252">
        <f>+F32-F33</f>
        <v>0</v>
      </c>
      <c r="G34" s="252"/>
      <c r="H34" s="252"/>
      <c r="O34" s="145"/>
      <c r="P34" s="145"/>
      <c r="Q34" s="145">
        <f>SUM(Q35:Q36)</f>
        <v>0</v>
      </c>
      <c r="R34" s="146">
        <f>ROUND('Titulinis lapas'!N23,2)</f>
        <v>0</v>
      </c>
      <c r="S34" s="146">
        <f>ROUND('Titulinis lapas'!N24,2)</f>
        <v>0</v>
      </c>
    </row>
    <row r="35" spans="2:19" ht="10.5" customHeight="1" x14ac:dyDescent="0.2">
      <c r="O35" s="147">
        <f>O14</f>
        <v>0</v>
      </c>
      <c r="P35" s="148"/>
      <c r="Q35" s="148">
        <f>+SUMIF(R9:R26,1,K9:K26)</f>
        <v>0</v>
      </c>
      <c r="R35" s="148">
        <f>+Q35-S35</f>
        <v>0</v>
      </c>
      <c r="S35" s="148">
        <f>+ROUND(S34*$Q$35,2)</f>
        <v>0</v>
      </c>
    </row>
    <row r="36" spans="2:19" ht="13.5" thickBot="1" x14ac:dyDescent="0.25">
      <c r="B36" s="149" t="s">
        <v>70</v>
      </c>
      <c r="C36" s="150"/>
      <c r="D36" s="114"/>
      <c r="E36" s="115"/>
      <c r="F36" s="151"/>
      <c r="G36" s="262">
        <f>SUM(K7)</f>
        <v>0</v>
      </c>
      <c r="H36" s="263"/>
      <c r="O36" s="152">
        <f>O15</f>
        <v>0</v>
      </c>
      <c r="P36" s="153"/>
      <c r="Q36" s="153">
        <f>+SUMIF(S9:S26,1,K9:K26)</f>
        <v>0</v>
      </c>
      <c r="R36" s="153">
        <f>+Q36-S36</f>
        <v>0</v>
      </c>
      <c r="S36" s="153">
        <f>+ROUND($S$34*$Q$36,2)</f>
        <v>0</v>
      </c>
    </row>
    <row r="37" spans="2:19" ht="13.5" thickTop="1" x14ac:dyDescent="0.2"/>
    <row r="41" spans="2:19" x14ac:dyDescent="0.2">
      <c r="G41" s="61"/>
    </row>
    <row r="42" spans="2:19" x14ac:dyDescent="0.2">
      <c r="J42" s="19"/>
    </row>
    <row r="43" spans="2:19" x14ac:dyDescent="0.2">
      <c r="I43" s="19"/>
      <c r="J43" s="19"/>
      <c r="K43" s="19"/>
      <c r="L43" s="19"/>
      <c r="M43" s="19"/>
    </row>
  </sheetData>
  <protectedRanges>
    <protectedRange sqref="H41:M41" name="Range1_1"/>
    <protectedRange sqref="F30:H32" name="Range3_1"/>
    <protectedRange sqref="M26 D26:J26" name="Range1_2"/>
    <protectedRange sqref="D10:J25 C9 M9:M25 D9:F9 H9:J9" name="Range1_2_1"/>
    <protectedRange sqref="N9" name="Range1_2_1_1"/>
    <protectedRange sqref="L9:L30" name="Range1_2_1_2"/>
    <protectedRange sqref="G9" name="Range1_2_1_3"/>
  </protectedRanges>
  <mergeCells count="19">
    <mergeCell ref="B30:E30"/>
    <mergeCell ref="F30:H30"/>
    <mergeCell ref="B1:N1"/>
    <mergeCell ref="B2:J2"/>
    <mergeCell ref="K2:N2"/>
    <mergeCell ref="B29:E29"/>
    <mergeCell ref="F29:H29"/>
    <mergeCell ref="G36:H36"/>
    <mergeCell ref="B31:E31"/>
    <mergeCell ref="F31:H31"/>
    <mergeCell ref="B32:E32"/>
    <mergeCell ref="F32:H32"/>
    <mergeCell ref="S32:S33"/>
    <mergeCell ref="B33:E33"/>
    <mergeCell ref="F33:H33"/>
    <mergeCell ref="B34:E34"/>
    <mergeCell ref="F34:H34"/>
    <mergeCell ref="O32:Q33"/>
    <mergeCell ref="R32:R33"/>
  </mergeCells>
  <conditionalFormatting sqref="B9 B10:C26">
    <cfRule type="expression" dxfId="43" priority="8" stopIfTrue="1">
      <formula>$D8&lt;&gt;0</formula>
    </cfRule>
  </conditionalFormatting>
  <conditionalFormatting sqref="C9:J9">
    <cfRule type="expression" dxfId="42" priority="1" stopIfTrue="1">
      <formula>$D8&lt;&gt;0</formula>
    </cfRule>
  </conditionalFormatting>
  <conditionalFormatting sqref="D10:J26">
    <cfRule type="expression" dxfId="41" priority="6" stopIfTrue="1">
      <formula>$D9&lt;&gt;0</formula>
    </cfRule>
  </conditionalFormatting>
  <conditionalFormatting sqref="F31 F33:F34">
    <cfRule type="cellIs" dxfId="40" priority="9" stopIfTrue="1" operator="lessThan">
      <formula>0</formula>
    </cfRule>
  </conditionalFormatting>
  <conditionalFormatting sqref="G7:K7 D36:G36">
    <cfRule type="cellIs" dxfId="39" priority="12" stopIfTrue="1" operator="lessThan">
      <formula>0</formula>
    </cfRule>
  </conditionalFormatting>
  <conditionalFormatting sqref="K9:K26">
    <cfRule type="expression" dxfId="38" priority="7" stopIfTrue="1">
      <formula>$D8&lt;&gt;0</formula>
    </cfRule>
  </conditionalFormatting>
  <conditionalFormatting sqref="L9:L30">
    <cfRule type="expression" dxfId="37" priority="2" stopIfTrue="1">
      <formula>$D8&lt;&gt;0</formula>
    </cfRule>
  </conditionalFormatting>
  <conditionalFormatting sqref="M9:M26">
    <cfRule type="expression" dxfId="36" priority="4" stopIfTrue="1">
      <formula>$D8&lt;&gt;0</formula>
    </cfRule>
  </conditionalFormatting>
  <conditionalFormatting sqref="P35:S36">
    <cfRule type="cellIs" dxfId="35" priority="10" stopIfTrue="1" operator="lessThan">
      <formula>0</formula>
    </cfRule>
  </conditionalFormatting>
  <conditionalFormatting sqref="Q31:S31">
    <cfRule type="cellIs" dxfId="34" priority="11" stopIfTrue="1" operator="lessThan">
      <formula>0</formula>
    </cfRule>
  </conditionalFormatting>
  <dataValidations count="12">
    <dataValidation allowBlank="1" showInputMessage="1" showErrorMessage="1" promptTitle="Šiame langelyje:" prompt="Taikoma, jei pvz. dalis sąskaitos apmokama kitų fondų/projektų lėšomis" sqref="H9" xr:uid="{4472D251-F300-4E6F-AD99-5CFB0CC34345}"/>
    <dataValidation allowBlank="1" showInputMessage="1" showErrorMessage="1" promptTitle="Šiame langelyje nurodomas:" prompt="Išlaidų pagrindimo dokumento numeris" sqref="E9" xr:uid="{DF5A4696-FC10-465B-B42D-81A422070097}"/>
    <dataValidation allowBlank="1" showInputMessage="1" promptTitle="Šiame langelyje nurodomas:" prompt="Intervencinis veiksmo kodas ir pavadinimas, kaip nurodyta pasirašytoje projekto sutartyje. Taikoma tik VSF projektams. Netaikoma SVVP projektų atveju" sqref="M9" xr:uid="{6A9B214F-483C-4023-8404-209EDAF46DCB}"/>
    <dataValidation type="list" errorStyle="information" allowBlank="1" showInputMessage="1" showErrorMessage="1" errorTitle="Dėmesio!" error="Šiame langelyje reikia pasirinkti vieną iš sąraše esančiu tipų._x000a_Sąrašą galima iškviesti paspaudus langelio dešinėje puseje atsirandančią rodyklę." sqref="F26" xr:uid="{877B3265-A9C4-484A-909D-0071B5AACE46}">
      <formula1>$N$10:$N$11</formula1>
    </dataValidation>
    <dataValidation type="list" allowBlank="1" showInputMessage="1" showErrorMessage="1" sqref="M26" xr:uid="{745F0D31-32BD-48E2-883E-DAEE8A74B02C}">
      <formula1>$N$14:$N$15</formula1>
    </dataValidation>
    <dataValidation type="date" allowBlank="1" showInputMessage="1" showErrorMessage="1" errorTitle="Dėmesio!" error="Šiame langelyje reikia nurodyto datą. _x000a_Datos skaičiai turi būti atskirti brukšneliu._x000a_Pavyzdžiui. 2016-01-01." sqref="D9" xr:uid="{0CEB462B-79D8-4CCD-9BAC-86795B1654C7}">
      <formula1>44197</formula1>
      <formula2>47848</formula2>
    </dataValidation>
    <dataValidation allowBlank="1" showInputMessage="1" showErrorMessage="1" errorTitle="Dėmesio!" error="Šiame langelyje reikia nurodyto datą. _x000a_Datos skaičiai turi būti atskirti brukšneliu._x000a_Pavyzdžiui. 2016-01-01." promptTitle="Šiame langelyje nurodomas:" prompt="Tikslus ir pilnas biudžeto eilutės Nr. ir pavadinimas" sqref="C9" xr:uid="{8733FEB8-2494-4680-9A54-9FCC138D096A}"/>
    <dataValidation type="list" errorStyle="information" allowBlank="1" showInputMessage="1" showErrorMessage="1" errorTitle="Dėmesio!" error="Šiame langelyje reikia pasirinkti vieną iš sąraše esančiu tipų._x000a_Sąrašą galima iškviesti paspaudus langelio dešinėje puseje atsirandančią rodyklę." sqref="F9:F25" xr:uid="{7C4D04D8-D01E-410D-8363-22DB26285461}">
      <formula1>$O$10:$O$11</formula1>
    </dataValidation>
    <dataValidation type="date" allowBlank="1" showInputMessage="1" showErrorMessage="1" errorTitle="Dėmesio!" error="Šiame langelyje reikia nurodyto datą. _x000a_Datos skaičiai turi būti atskirti brukšneliu._x000a_Pavyzdžiui. 2016-01-01." sqref="D10:D26" xr:uid="{B60E84A5-C155-41F2-B281-E95CAF2BD387}">
      <formula1>41640</formula1>
      <formula2>44926</formula2>
    </dataValidation>
    <dataValidation type="list" allowBlank="1" showInputMessage="1" showErrorMessage="1" sqref="M10:M25" xr:uid="{D7412DFB-6B6A-450D-998C-532A5C08B98A}">
      <formula1>$O$14:$O$15</formula1>
    </dataValidation>
    <dataValidation allowBlank="1" showInputMessage="1" showErrorMessage="1" promptTitle="Šiame langelyje nurodoma:" prompt="Kita svarbi informacija (pvz. gali būti įrašomas išlaidų pavadinimas)" sqref="N9" xr:uid="{841988A9-7AC8-4190-B1FA-920D16B3C554}"/>
    <dataValidation allowBlank="1" showInputMessage="1" showErrorMessage="1" promptTitle="Šiame langelyje nurodoma:" prompt="Išlaidų pagrindimo dokumento suma. Tuo atveju, kai PVM į biudžetą moka projekto vykdytojas, nurodoma deklaruojamo PVM dydžio suma" sqref="G9" xr:uid="{7031C759-05C1-4C80-AF7F-D3381EC676A8}"/>
  </dataValidations>
  <pageMargins left="0.59055118110236227" right="0.39370078740157483" top="0.78740157480314965" bottom="0.39370078740157483" header="0.51181102362204722" footer="0.51181102362204722"/>
  <pageSetup paperSize="8"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Nurodomas" prompt="ekonominės klasifikacijos kodas iš sąrašo. Jei reikiamo kodo nėra, jis įrašomas." xr:uid="{D404204A-4567-421E-A642-CEA9FF0B087C}">
          <x14:formula1>
            <xm:f>'Titulinis lapas'!$AR$48:$AR$51</xm:f>
          </x14:formula1>
          <xm:sqref>L9:L30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6ED4C-CC45-4FC5-A680-3AA4ACA922DE}">
  <sheetPr>
    <pageSetUpPr fitToPage="1"/>
  </sheetPr>
  <dimension ref="B1:T43"/>
  <sheetViews>
    <sheetView showGridLines="0" view="pageBreakPreview" zoomScaleNormal="85" zoomScaleSheetLayoutView="100" workbookViewId="0">
      <selection activeCell="N52" sqref="N52"/>
    </sheetView>
  </sheetViews>
  <sheetFormatPr defaultColWidth="9.140625" defaultRowHeight="12.75" x14ac:dyDescent="0.2"/>
  <cols>
    <col min="1" max="1" width="7" style="2" customWidth="1"/>
    <col min="2" max="2" width="4.5703125" style="2" customWidth="1"/>
    <col min="3" max="3" width="26.85546875" style="2" customWidth="1"/>
    <col min="4" max="4" width="12.5703125" style="2" customWidth="1"/>
    <col min="5" max="5" width="16.85546875" style="2" customWidth="1"/>
    <col min="6" max="6" width="13.42578125" style="2" customWidth="1"/>
    <col min="7" max="7" width="12.5703125" style="2" customWidth="1"/>
    <col min="8" max="8" width="15" style="2" customWidth="1"/>
    <col min="9" max="12" width="12.5703125" style="2" customWidth="1"/>
    <col min="13" max="13" width="18" style="2" customWidth="1"/>
    <col min="14" max="14" width="21.5703125" style="2" customWidth="1"/>
    <col min="15" max="15" width="18.85546875" style="2" hidden="1" customWidth="1"/>
    <col min="16" max="16" width="0.140625" style="2" hidden="1" customWidth="1"/>
    <col min="17" max="17" width="2.5703125" style="2" hidden="1" customWidth="1"/>
    <col min="18" max="18" width="3.42578125" style="2" hidden="1" customWidth="1"/>
    <col min="19" max="19" width="0.42578125" style="2" hidden="1" customWidth="1"/>
    <col min="20" max="20" width="21" style="2" customWidth="1"/>
    <col min="21" max="21" width="17" style="2" customWidth="1"/>
    <col min="22" max="16384" width="9.140625" style="2"/>
  </cols>
  <sheetData>
    <row r="1" spans="2:20" ht="32.1" customHeight="1" x14ac:dyDescent="0.25">
      <c r="B1" s="261" t="str">
        <f>+IF(D9=0,_xlfn._LONGTEXT("Pildoma tik išlaidų suvestinė lentelė. Lentelės eilučių kiekis didėja ją pildant. Pildomi balti laukai. Pilki apsiskaičiuoja automatiškai. Lentelė pildoma kaupiamuoju būdu, t.y. nurodomos visos šio prašymo sąskaitos faktūros, išankstinės sąskaitos faktūro","s ir pan. Taip pat nurodomos ir tos, kurios buvo pateiktos iki šio prašymo apmokėti išlaidas."),"")</f>
        <v>Pildoma tik išlaidų suvestinė lentelė. Lentelės eilučių kiekis didėja ją pildant. Pildomi balti laukai. Pilki apsiskaičiuoja automatiškai. Lentelė pildoma kaupiamuoju būdu, t.y. nurodomos visos šio prašymo sąskaitos faktūros, išankstinės sąskaitos faktūros ir pan. Taip pat nurodomos ir tos, kurios buvo pateiktos iki šio prašymo apmokėti išlaidas.</v>
      </c>
      <c r="C1" s="261"/>
      <c r="D1" s="261"/>
      <c r="E1" s="261"/>
      <c r="F1" s="261"/>
      <c r="G1" s="261"/>
      <c r="H1" s="261"/>
      <c r="I1" s="261"/>
      <c r="J1" s="261"/>
      <c r="K1" s="261"/>
      <c r="L1" s="261"/>
      <c r="M1" s="261"/>
      <c r="N1" s="261"/>
    </row>
    <row r="2" spans="2:20" ht="29.45" customHeight="1" x14ac:dyDescent="0.2">
      <c r="B2" s="201" t="s">
        <v>45</v>
      </c>
      <c r="C2" s="201"/>
      <c r="D2" s="201"/>
      <c r="E2" s="201"/>
      <c r="F2" s="201"/>
      <c r="G2" s="201"/>
      <c r="H2" s="201"/>
      <c r="I2" s="201"/>
      <c r="J2" s="201"/>
      <c r="K2" s="260" t="s">
        <v>76</v>
      </c>
      <c r="L2" s="260"/>
      <c r="M2" s="260"/>
      <c r="N2" s="260"/>
    </row>
    <row r="3" spans="2:20" ht="6" customHeight="1" x14ac:dyDescent="0.2">
      <c r="B3" s="117"/>
      <c r="C3" s="117"/>
      <c r="G3" s="121"/>
      <c r="L3" s="120"/>
      <c r="M3" s="120"/>
    </row>
    <row r="4" spans="2:20" x14ac:dyDescent="0.2">
      <c r="D4" s="3"/>
      <c r="E4" s="3"/>
      <c r="F4" s="118"/>
      <c r="G4" s="122"/>
      <c r="H4" s="3"/>
      <c r="I4" s="3"/>
      <c r="J4" s="3"/>
      <c r="K4" s="3"/>
      <c r="M4" s="16"/>
      <c r="N4" s="16" t="str">
        <f>'Titulinis lapas'!N21</f>
        <v>Eur</v>
      </c>
    </row>
    <row r="5" spans="2:20" ht="3" customHeight="1" x14ac:dyDescent="0.2">
      <c r="B5" s="118"/>
      <c r="C5" s="118"/>
    </row>
    <row r="6" spans="2:20" s="4" customFormat="1" ht="66" customHeight="1" x14ac:dyDescent="0.2">
      <c r="B6" s="123" t="s">
        <v>47</v>
      </c>
      <c r="C6" s="123" t="s">
        <v>82</v>
      </c>
      <c r="D6" s="123" t="s">
        <v>48</v>
      </c>
      <c r="E6" s="123" t="s">
        <v>49</v>
      </c>
      <c r="F6" s="123" t="s">
        <v>50</v>
      </c>
      <c r="G6" s="123" t="s">
        <v>51</v>
      </c>
      <c r="H6" s="123" t="s">
        <v>52</v>
      </c>
      <c r="I6" s="123" t="s">
        <v>53</v>
      </c>
      <c r="J6" s="123" t="s">
        <v>54</v>
      </c>
      <c r="K6" s="123" t="s">
        <v>55</v>
      </c>
      <c r="L6" s="123" t="s">
        <v>25</v>
      </c>
      <c r="M6" s="123" t="s">
        <v>56</v>
      </c>
      <c r="N6" s="123" t="s">
        <v>85</v>
      </c>
      <c r="P6" s="2"/>
      <c r="Q6" s="2"/>
      <c r="R6" s="2"/>
      <c r="S6" s="2"/>
      <c r="T6" s="2"/>
    </row>
    <row r="7" spans="2:20" s="3" customFormat="1" x14ac:dyDescent="0.2">
      <c r="B7" s="124" t="s">
        <v>57</v>
      </c>
      <c r="C7" s="125"/>
      <c r="D7" s="125"/>
      <c r="E7" s="126"/>
      <c r="F7" s="126"/>
      <c r="G7" s="127">
        <f>SUM(G9:G26)</f>
        <v>0</v>
      </c>
      <c r="H7" s="127">
        <f>SUM(H9:H26)</f>
        <v>0</v>
      </c>
      <c r="I7" s="127">
        <f>SUM(I9:I26)</f>
        <v>0</v>
      </c>
      <c r="J7" s="127">
        <f>SUM(J9:J26)</f>
        <v>0</v>
      </c>
      <c r="K7" s="127">
        <f>SUM(K9:K26)</f>
        <v>0</v>
      </c>
      <c r="L7" s="128"/>
      <c r="M7" s="128"/>
      <c r="N7" s="128"/>
      <c r="P7" s="2"/>
      <c r="Q7" s="2"/>
      <c r="R7" s="2"/>
      <c r="S7" s="2"/>
      <c r="T7" s="2"/>
    </row>
    <row r="8" spans="2:20" s="4" customFormat="1" ht="12.75" customHeight="1" x14ac:dyDescent="0.2">
      <c r="B8" s="129">
        <v>0</v>
      </c>
      <c r="C8" s="130">
        <v>1</v>
      </c>
      <c r="D8" s="131">
        <v>2</v>
      </c>
      <c r="E8" s="119">
        <v>3</v>
      </c>
      <c r="F8" s="130">
        <v>4</v>
      </c>
      <c r="G8" s="131">
        <v>5</v>
      </c>
      <c r="H8" s="119">
        <v>6</v>
      </c>
      <c r="I8" s="130">
        <v>7</v>
      </c>
      <c r="J8" s="131">
        <v>8</v>
      </c>
      <c r="K8" s="119">
        <v>9</v>
      </c>
      <c r="L8" s="130">
        <v>10</v>
      </c>
      <c r="M8" s="132">
        <v>11</v>
      </c>
      <c r="N8" s="132">
        <v>12</v>
      </c>
      <c r="P8" s="2" t="s">
        <v>58</v>
      </c>
      <c r="Q8" s="4" t="s">
        <v>59</v>
      </c>
      <c r="R8" s="4" t="s">
        <v>60</v>
      </c>
      <c r="S8" s="4" t="s">
        <v>61</v>
      </c>
    </row>
    <row r="9" spans="2:20" x14ac:dyDescent="0.2">
      <c r="B9" s="133">
        <v>1</v>
      </c>
      <c r="C9" s="134"/>
      <c r="D9" s="135"/>
      <c r="E9" s="136"/>
      <c r="F9" s="136"/>
      <c r="G9" s="23"/>
      <c r="H9" s="23"/>
      <c r="I9" s="23"/>
      <c r="J9" s="23"/>
      <c r="K9" s="137">
        <f>+G9-H9-I9-J9</f>
        <v>0</v>
      </c>
      <c r="L9" s="138"/>
      <c r="M9" s="138"/>
      <c r="N9" s="139"/>
      <c r="O9" s="5" t="s">
        <v>62</v>
      </c>
      <c r="P9" s="2">
        <f t="shared" ref="P9:P25" si="0">+IF(OR(F9=$O$10,F9=$O$11),1,0)</f>
        <v>0</v>
      </c>
      <c r="Q9" s="2">
        <f t="shared" ref="Q9:Q25" si="1">+IF(F9=$O$9,1,0)</f>
        <v>0</v>
      </c>
      <c r="R9" s="2">
        <f t="shared" ref="R9:R25" si="2">+IF(L9=$O$14,1,0)</f>
        <v>1</v>
      </c>
      <c r="S9" s="2">
        <f t="shared" ref="S9:S25" si="3">+IF(L9=$O$15,1,0)</f>
        <v>1</v>
      </c>
    </row>
    <row r="10" spans="2:20" x14ac:dyDescent="0.2">
      <c r="B10" s="2" t="str">
        <f>+IF(C10&lt;&gt;0,B9+1,"")</f>
        <v/>
      </c>
      <c r="D10" s="140"/>
      <c r="E10" s="136"/>
      <c r="F10" s="136"/>
      <c r="G10" s="23"/>
      <c r="H10" s="23"/>
      <c r="I10" s="23"/>
      <c r="J10" s="23"/>
      <c r="K10" s="137">
        <f>+G10-H10-I10-J10</f>
        <v>0</v>
      </c>
      <c r="L10" s="138"/>
      <c r="M10" s="138"/>
      <c r="O10" s="5" t="s">
        <v>17</v>
      </c>
      <c r="P10" s="2">
        <f t="shared" si="0"/>
        <v>0</v>
      </c>
      <c r="Q10" s="2">
        <f t="shared" si="1"/>
        <v>0</v>
      </c>
      <c r="R10" s="2">
        <f t="shared" si="2"/>
        <v>1</v>
      </c>
      <c r="S10" s="2">
        <f t="shared" si="3"/>
        <v>1</v>
      </c>
    </row>
    <row r="11" spans="2:20" x14ac:dyDescent="0.2">
      <c r="B11" s="2" t="str">
        <f>+IF(C11&lt;&gt;0,B10+1,"")</f>
        <v/>
      </c>
      <c r="D11" s="140"/>
      <c r="E11" s="136"/>
      <c r="F11" s="136"/>
      <c r="G11" s="23"/>
      <c r="H11" s="23"/>
      <c r="I11" s="23"/>
      <c r="J11" s="23"/>
      <c r="K11" s="137">
        <f t="shared" ref="K11:K26" si="4">+G11-H11-I11-J11</f>
        <v>0</v>
      </c>
      <c r="L11" s="138"/>
      <c r="M11" s="138"/>
      <c r="O11" s="5" t="s">
        <v>18</v>
      </c>
      <c r="P11" s="2">
        <f t="shared" si="0"/>
        <v>0</v>
      </c>
      <c r="Q11" s="2">
        <f t="shared" si="1"/>
        <v>0</v>
      </c>
      <c r="R11" s="2">
        <f t="shared" si="2"/>
        <v>1</v>
      </c>
      <c r="S11" s="2">
        <f t="shared" si="3"/>
        <v>1</v>
      </c>
    </row>
    <row r="12" spans="2:20" x14ac:dyDescent="0.2">
      <c r="B12" s="2" t="str">
        <f t="shared" ref="B12:B26" si="5">+IF(C12&lt;&gt;0,B11+1,"")</f>
        <v/>
      </c>
      <c r="D12" s="140"/>
      <c r="E12" s="136"/>
      <c r="F12" s="136"/>
      <c r="G12" s="23"/>
      <c r="H12" s="23"/>
      <c r="I12" s="23"/>
      <c r="J12" s="23"/>
      <c r="K12" s="137">
        <f t="shared" si="4"/>
        <v>0</v>
      </c>
      <c r="L12" s="138"/>
      <c r="M12" s="138"/>
      <c r="P12" s="2">
        <f t="shared" si="0"/>
        <v>0</v>
      </c>
      <c r="Q12" s="2">
        <f t="shared" si="1"/>
        <v>0</v>
      </c>
      <c r="R12" s="2">
        <f t="shared" si="2"/>
        <v>1</v>
      </c>
      <c r="S12" s="2">
        <f t="shared" si="3"/>
        <v>1</v>
      </c>
    </row>
    <row r="13" spans="2:20" x14ac:dyDescent="0.2">
      <c r="B13" s="2" t="str">
        <f t="shared" si="5"/>
        <v/>
      </c>
      <c r="D13" s="140"/>
      <c r="E13" s="136"/>
      <c r="F13" s="136"/>
      <c r="G13" s="23"/>
      <c r="H13" s="23"/>
      <c r="I13" s="23"/>
      <c r="J13" s="23"/>
      <c r="K13" s="137">
        <f t="shared" si="4"/>
        <v>0</v>
      </c>
      <c r="L13" s="138"/>
      <c r="M13" s="138"/>
      <c r="P13" s="2">
        <f t="shared" si="0"/>
        <v>0</v>
      </c>
      <c r="Q13" s="2">
        <f t="shared" si="1"/>
        <v>0</v>
      </c>
      <c r="R13" s="2">
        <f t="shared" si="2"/>
        <v>1</v>
      </c>
      <c r="S13" s="2">
        <f t="shared" si="3"/>
        <v>1</v>
      </c>
    </row>
    <row r="14" spans="2:20" x14ac:dyDescent="0.2">
      <c r="B14" s="2" t="str">
        <f t="shared" si="5"/>
        <v/>
      </c>
      <c r="D14" s="140"/>
      <c r="E14" s="136"/>
      <c r="F14" s="136"/>
      <c r="G14" s="23"/>
      <c r="H14" s="23"/>
      <c r="I14" s="23"/>
      <c r="J14" s="23"/>
      <c r="K14" s="137">
        <f t="shared" si="4"/>
        <v>0</v>
      </c>
      <c r="L14" s="138"/>
      <c r="M14" s="138"/>
      <c r="O14" s="1">
        <f>+'Titulinis lapas'!B29</f>
        <v>0</v>
      </c>
      <c r="P14" s="2">
        <f t="shared" si="0"/>
        <v>0</v>
      </c>
      <c r="Q14" s="2">
        <f t="shared" si="1"/>
        <v>0</v>
      </c>
      <c r="R14" s="2">
        <f t="shared" si="2"/>
        <v>1</v>
      </c>
      <c r="S14" s="2">
        <f t="shared" si="3"/>
        <v>1</v>
      </c>
    </row>
    <row r="15" spans="2:20" x14ac:dyDescent="0.2">
      <c r="B15" s="2" t="str">
        <f t="shared" si="5"/>
        <v/>
      </c>
      <c r="D15" s="140"/>
      <c r="E15" s="136"/>
      <c r="F15" s="136"/>
      <c r="G15" s="23"/>
      <c r="H15" s="23"/>
      <c r="I15" s="23"/>
      <c r="J15" s="23"/>
      <c r="K15" s="137">
        <f t="shared" si="4"/>
        <v>0</v>
      </c>
      <c r="L15" s="138"/>
      <c r="M15" s="138"/>
      <c r="O15" s="1">
        <f>+'Titulinis lapas'!B30</f>
        <v>0</v>
      </c>
      <c r="P15" s="2">
        <f t="shared" si="0"/>
        <v>0</v>
      </c>
      <c r="Q15" s="2">
        <f t="shared" si="1"/>
        <v>0</v>
      </c>
      <c r="R15" s="2">
        <f t="shared" si="2"/>
        <v>1</v>
      </c>
      <c r="S15" s="2">
        <f t="shared" si="3"/>
        <v>1</v>
      </c>
    </row>
    <row r="16" spans="2:20" x14ac:dyDescent="0.2">
      <c r="B16" s="2" t="str">
        <f t="shared" si="5"/>
        <v/>
      </c>
      <c r="D16" s="140"/>
      <c r="E16" s="136"/>
      <c r="F16" s="136"/>
      <c r="G16" s="23"/>
      <c r="H16" s="23"/>
      <c r="I16" s="23"/>
      <c r="J16" s="23"/>
      <c r="K16" s="137">
        <f t="shared" si="4"/>
        <v>0</v>
      </c>
      <c r="L16" s="138"/>
      <c r="M16" s="138"/>
      <c r="O16" s="1"/>
      <c r="P16" s="2">
        <f t="shared" si="0"/>
        <v>0</v>
      </c>
      <c r="Q16" s="2">
        <f t="shared" si="1"/>
        <v>0</v>
      </c>
      <c r="R16" s="2">
        <f t="shared" si="2"/>
        <v>1</v>
      </c>
      <c r="S16" s="2">
        <f t="shared" si="3"/>
        <v>1</v>
      </c>
    </row>
    <row r="17" spans="2:19" x14ac:dyDescent="0.2">
      <c r="B17" s="2" t="str">
        <f t="shared" si="5"/>
        <v/>
      </c>
      <c r="D17" s="140"/>
      <c r="E17" s="136"/>
      <c r="F17" s="136"/>
      <c r="G17" s="23"/>
      <c r="H17" s="23"/>
      <c r="I17" s="23"/>
      <c r="J17" s="23"/>
      <c r="K17" s="137">
        <f t="shared" si="4"/>
        <v>0</v>
      </c>
      <c r="L17" s="138"/>
      <c r="M17" s="138"/>
      <c r="O17" s="1" t="s">
        <v>63</v>
      </c>
      <c r="P17" s="23">
        <f>+'3 priedas (suvestinė lentelė)'!H32</f>
        <v>0</v>
      </c>
      <c r="Q17" s="2">
        <f t="shared" si="1"/>
        <v>0</v>
      </c>
      <c r="R17" s="2">
        <f t="shared" si="2"/>
        <v>1</v>
      </c>
      <c r="S17" s="2">
        <f t="shared" si="3"/>
        <v>1</v>
      </c>
    </row>
    <row r="18" spans="2:19" x14ac:dyDescent="0.2">
      <c r="B18" s="2" t="str">
        <f t="shared" si="5"/>
        <v/>
      </c>
      <c r="D18" s="140"/>
      <c r="E18" s="136"/>
      <c r="F18" s="136"/>
      <c r="G18" s="23"/>
      <c r="H18" s="23"/>
      <c r="I18" s="23"/>
      <c r="J18" s="23"/>
      <c r="K18" s="137">
        <f t="shared" si="4"/>
        <v>0</v>
      </c>
      <c r="L18" s="138"/>
      <c r="M18" s="138"/>
      <c r="O18" s="2" t="s">
        <v>64</v>
      </c>
      <c r="P18" s="2">
        <f t="shared" si="0"/>
        <v>0</v>
      </c>
      <c r="Q18" s="2">
        <f t="shared" si="1"/>
        <v>0</v>
      </c>
      <c r="R18" s="2">
        <f t="shared" si="2"/>
        <v>1</v>
      </c>
      <c r="S18" s="2">
        <f t="shared" si="3"/>
        <v>1</v>
      </c>
    </row>
    <row r="19" spans="2:19" x14ac:dyDescent="0.2">
      <c r="B19" s="2" t="str">
        <f t="shared" si="5"/>
        <v/>
      </c>
      <c r="D19" s="140"/>
      <c r="E19" s="136"/>
      <c r="F19" s="136"/>
      <c r="G19" s="23"/>
      <c r="H19" s="23"/>
      <c r="I19" s="23"/>
      <c r="J19" s="23"/>
      <c r="K19" s="137">
        <f t="shared" si="4"/>
        <v>0</v>
      </c>
      <c r="L19" s="138"/>
      <c r="M19" s="138"/>
      <c r="O19" s="2" t="s">
        <v>65</v>
      </c>
      <c r="P19" s="2">
        <f t="shared" si="0"/>
        <v>0</v>
      </c>
      <c r="Q19" s="2">
        <f t="shared" si="1"/>
        <v>0</v>
      </c>
      <c r="R19" s="2">
        <f t="shared" si="2"/>
        <v>1</v>
      </c>
      <c r="S19" s="2">
        <f t="shared" si="3"/>
        <v>1</v>
      </c>
    </row>
    <row r="20" spans="2:19" x14ac:dyDescent="0.2">
      <c r="B20" s="2" t="str">
        <f t="shared" si="5"/>
        <v/>
      </c>
      <c r="D20" s="140"/>
      <c r="E20" s="136"/>
      <c r="F20" s="136"/>
      <c r="G20" s="23"/>
      <c r="H20" s="23"/>
      <c r="I20" s="23"/>
      <c r="J20" s="23"/>
      <c r="K20" s="137">
        <f t="shared" si="4"/>
        <v>0</v>
      </c>
      <c r="L20" s="138"/>
      <c r="M20" s="138"/>
      <c r="O20" s="2" t="s">
        <v>66</v>
      </c>
      <c r="P20" s="2">
        <f t="shared" si="0"/>
        <v>0</v>
      </c>
      <c r="Q20" s="2">
        <f t="shared" si="1"/>
        <v>0</v>
      </c>
      <c r="R20" s="2">
        <f t="shared" si="2"/>
        <v>1</v>
      </c>
      <c r="S20" s="2">
        <f t="shared" si="3"/>
        <v>1</v>
      </c>
    </row>
    <row r="21" spans="2:19" x14ac:dyDescent="0.2">
      <c r="B21" s="2" t="str">
        <f t="shared" si="5"/>
        <v/>
      </c>
      <c r="D21" s="140"/>
      <c r="E21" s="136"/>
      <c r="F21" s="136"/>
      <c r="G21" s="23"/>
      <c r="H21" s="23"/>
      <c r="I21" s="23"/>
      <c r="J21" s="23"/>
      <c r="K21" s="137">
        <f t="shared" si="4"/>
        <v>0</v>
      </c>
      <c r="L21" s="138"/>
      <c r="M21" s="138"/>
      <c r="P21" s="2">
        <f t="shared" si="0"/>
        <v>0</v>
      </c>
      <c r="Q21" s="2">
        <f t="shared" si="1"/>
        <v>0</v>
      </c>
      <c r="R21" s="2">
        <f t="shared" si="2"/>
        <v>1</v>
      </c>
      <c r="S21" s="2">
        <f t="shared" si="3"/>
        <v>1</v>
      </c>
    </row>
    <row r="22" spans="2:19" x14ac:dyDescent="0.2">
      <c r="B22" s="2" t="str">
        <f t="shared" si="5"/>
        <v/>
      </c>
      <c r="D22" s="140"/>
      <c r="E22" s="136"/>
      <c r="F22" s="136"/>
      <c r="G22" s="23"/>
      <c r="H22" s="23"/>
      <c r="I22" s="23"/>
      <c r="J22" s="23"/>
      <c r="K22" s="137">
        <f t="shared" si="4"/>
        <v>0</v>
      </c>
      <c r="L22" s="138"/>
      <c r="M22" s="138"/>
      <c r="P22" s="2">
        <f t="shared" si="0"/>
        <v>0</v>
      </c>
      <c r="Q22" s="2">
        <f t="shared" si="1"/>
        <v>0</v>
      </c>
      <c r="R22" s="2">
        <f t="shared" si="2"/>
        <v>1</v>
      </c>
      <c r="S22" s="2">
        <f t="shared" si="3"/>
        <v>1</v>
      </c>
    </row>
    <row r="23" spans="2:19" x14ac:dyDescent="0.2">
      <c r="B23" s="2" t="str">
        <f t="shared" si="5"/>
        <v/>
      </c>
      <c r="D23" s="140"/>
      <c r="E23" s="136"/>
      <c r="F23" s="136"/>
      <c r="G23" s="23"/>
      <c r="H23" s="23"/>
      <c r="I23" s="23"/>
      <c r="J23" s="23"/>
      <c r="K23" s="137">
        <f t="shared" si="4"/>
        <v>0</v>
      </c>
      <c r="L23" s="138"/>
      <c r="M23" s="138"/>
      <c r="P23" s="2">
        <f t="shared" si="0"/>
        <v>0</v>
      </c>
      <c r="Q23" s="2">
        <f t="shared" si="1"/>
        <v>0</v>
      </c>
      <c r="R23" s="2">
        <f t="shared" si="2"/>
        <v>1</v>
      </c>
      <c r="S23" s="2">
        <f t="shared" si="3"/>
        <v>1</v>
      </c>
    </row>
    <row r="24" spans="2:19" x14ac:dyDescent="0.2">
      <c r="B24" s="2" t="str">
        <f t="shared" si="5"/>
        <v/>
      </c>
      <c r="D24" s="140"/>
      <c r="E24" s="136"/>
      <c r="F24" s="136"/>
      <c r="G24" s="23"/>
      <c r="H24" s="23"/>
      <c r="I24" s="23"/>
      <c r="J24" s="23"/>
      <c r="K24" s="137">
        <f t="shared" si="4"/>
        <v>0</v>
      </c>
      <c r="L24" s="138"/>
      <c r="M24" s="138"/>
      <c r="P24" s="2">
        <f t="shared" si="0"/>
        <v>0</v>
      </c>
      <c r="Q24" s="2">
        <f t="shared" si="1"/>
        <v>0</v>
      </c>
      <c r="R24" s="2">
        <f t="shared" si="2"/>
        <v>1</v>
      </c>
      <c r="S24" s="2">
        <f t="shared" si="3"/>
        <v>1</v>
      </c>
    </row>
    <row r="25" spans="2:19" x14ac:dyDescent="0.2">
      <c r="B25" s="2" t="str">
        <f t="shared" si="5"/>
        <v/>
      </c>
      <c r="D25" s="140"/>
      <c r="E25" s="136"/>
      <c r="F25" s="136"/>
      <c r="G25" s="23"/>
      <c r="H25" s="23"/>
      <c r="I25" s="23"/>
      <c r="J25" s="23"/>
      <c r="K25" s="137">
        <f t="shared" si="4"/>
        <v>0</v>
      </c>
      <c r="L25" s="138"/>
      <c r="M25" s="138"/>
      <c r="P25" s="2">
        <f t="shared" si="0"/>
        <v>0</v>
      </c>
      <c r="Q25" s="2">
        <f t="shared" si="1"/>
        <v>0</v>
      </c>
      <c r="R25" s="2">
        <f t="shared" si="2"/>
        <v>1</v>
      </c>
      <c r="S25" s="2">
        <f t="shared" si="3"/>
        <v>1</v>
      </c>
    </row>
    <row r="26" spans="2:19" x14ac:dyDescent="0.2">
      <c r="B26" s="2" t="str">
        <f t="shared" si="5"/>
        <v/>
      </c>
      <c r="D26" s="140"/>
      <c r="E26" s="136"/>
      <c r="F26" s="136"/>
      <c r="G26" s="23"/>
      <c r="H26" s="23"/>
      <c r="I26" s="23"/>
      <c r="J26" s="23"/>
      <c r="K26" s="137">
        <f t="shared" si="4"/>
        <v>0</v>
      </c>
      <c r="L26" s="138"/>
      <c r="M26" s="138"/>
      <c r="O26" s="2">
        <f t="shared" ref="O26" si="6">+IF(OR(F26=$N$10,F26=$N$11),1,0)</f>
        <v>1</v>
      </c>
      <c r="P26" s="2">
        <f t="shared" ref="P26" si="7">+IF(F26=$N$9,1,0)</f>
        <v>1</v>
      </c>
      <c r="Q26" s="2">
        <f t="shared" ref="Q26" si="8">+IF(L26=$N$14,1,0)</f>
        <v>1</v>
      </c>
      <c r="R26" s="2">
        <f t="shared" ref="R26" si="9">+IF(L26=$N$15,1,0)</f>
        <v>1</v>
      </c>
    </row>
    <row r="27" spans="2:19" ht="4.5" customHeight="1" thickBot="1" x14ac:dyDescent="0.25">
      <c r="B27" s="117"/>
      <c r="C27" s="117"/>
      <c r="G27" s="121"/>
      <c r="L27" s="138"/>
      <c r="N27" s="1"/>
      <c r="O27" s="1"/>
      <c r="P27" s="1"/>
      <c r="Q27" s="1"/>
      <c r="R27" s="1"/>
      <c r="S27" s="1"/>
    </row>
    <row r="28" spans="2:19" ht="4.5" customHeight="1" x14ac:dyDescent="0.2">
      <c r="B28" s="17"/>
      <c r="C28" s="17"/>
      <c r="D28" s="17"/>
      <c r="E28" s="17"/>
      <c r="F28" s="17"/>
      <c r="G28" s="17"/>
      <c r="H28" s="18"/>
      <c r="I28" s="1"/>
      <c r="J28" s="1"/>
      <c r="K28" s="1"/>
      <c r="L28" s="138"/>
      <c r="M28" s="1"/>
      <c r="N28" s="1"/>
      <c r="O28" s="1"/>
      <c r="P28" s="1"/>
      <c r="Q28" s="1"/>
      <c r="R28" s="1"/>
      <c r="S28" s="1"/>
    </row>
    <row r="29" spans="2:19" x14ac:dyDescent="0.2">
      <c r="B29" s="257" t="s">
        <v>67</v>
      </c>
      <c r="C29" s="258"/>
      <c r="D29" s="258"/>
      <c r="E29" s="259"/>
      <c r="F29" s="253"/>
      <c r="G29" s="253"/>
      <c r="H29" s="253"/>
      <c r="L29" s="138"/>
      <c r="Q29" s="1"/>
      <c r="R29" s="1"/>
      <c r="S29" s="1"/>
    </row>
    <row r="30" spans="2:19" x14ac:dyDescent="0.2">
      <c r="B30" s="266" t="s">
        <v>68</v>
      </c>
      <c r="C30" s="266"/>
      <c r="D30" s="266"/>
      <c r="E30" s="266"/>
      <c r="F30" s="264"/>
      <c r="G30" s="264"/>
      <c r="H30" s="264"/>
      <c r="I30" s="24"/>
      <c r="Q30" s="1"/>
      <c r="R30" s="1"/>
      <c r="S30" s="1"/>
    </row>
    <row r="31" spans="2:19" x14ac:dyDescent="0.2">
      <c r="B31" s="266" t="s">
        <v>69</v>
      </c>
      <c r="C31" s="266"/>
      <c r="D31" s="266"/>
      <c r="E31" s="266"/>
      <c r="F31" s="264"/>
      <c r="G31" s="264"/>
      <c r="H31" s="264"/>
      <c r="I31" s="24"/>
      <c r="O31" s="142"/>
      <c r="P31" s="142"/>
      <c r="Q31" s="143"/>
      <c r="R31" s="143"/>
      <c r="S31" s="144"/>
    </row>
    <row r="32" spans="2:19" x14ac:dyDescent="0.2">
      <c r="B32" s="266" t="s">
        <v>333</v>
      </c>
      <c r="C32" s="266"/>
      <c r="D32" s="266"/>
      <c r="E32" s="266"/>
      <c r="F32" s="265"/>
      <c r="G32" s="265"/>
      <c r="H32" s="265"/>
      <c r="O32" s="251" t="s">
        <v>70</v>
      </c>
      <c r="P32" s="251"/>
      <c r="Q32" s="251"/>
      <c r="R32" s="249" t="s">
        <v>71</v>
      </c>
      <c r="S32" s="247" t="s">
        <v>72</v>
      </c>
    </row>
    <row r="33" spans="2:19" ht="12.75" customHeight="1" x14ac:dyDescent="0.2">
      <c r="B33" s="254" t="s">
        <v>73</v>
      </c>
      <c r="C33" s="255"/>
      <c r="D33" s="255"/>
      <c r="E33" s="256"/>
      <c r="F33" s="252">
        <f>SUM(G7)</f>
        <v>0</v>
      </c>
      <c r="G33" s="252"/>
      <c r="H33" s="252"/>
      <c r="O33" s="251"/>
      <c r="P33" s="251"/>
      <c r="Q33" s="251"/>
      <c r="R33" s="250"/>
      <c r="S33" s="248"/>
    </row>
    <row r="34" spans="2:19" x14ac:dyDescent="0.2">
      <c r="B34" s="254" t="s">
        <v>74</v>
      </c>
      <c r="C34" s="255"/>
      <c r="D34" s="255"/>
      <c r="E34" s="256"/>
      <c r="F34" s="252">
        <f>+F32-F33</f>
        <v>0</v>
      </c>
      <c r="G34" s="252"/>
      <c r="H34" s="252"/>
      <c r="O34" s="145"/>
      <c r="P34" s="145"/>
      <c r="Q34" s="145">
        <f>SUM(Q35:Q36)</f>
        <v>0</v>
      </c>
      <c r="R34" s="146">
        <f>ROUND('Titulinis lapas'!N23,2)</f>
        <v>0</v>
      </c>
      <c r="S34" s="146">
        <f>ROUND('Titulinis lapas'!N24,2)</f>
        <v>0</v>
      </c>
    </row>
    <row r="35" spans="2:19" ht="10.5" customHeight="1" x14ac:dyDescent="0.2">
      <c r="O35" s="147">
        <f>O14</f>
        <v>0</v>
      </c>
      <c r="P35" s="148"/>
      <c r="Q35" s="148">
        <f>+SUMIF(R9:R26,1,K9:K26)</f>
        <v>0</v>
      </c>
      <c r="R35" s="148">
        <f>+Q35-S35</f>
        <v>0</v>
      </c>
      <c r="S35" s="148">
        <f>+ROUND(S34*$Q$35,2)</f>
        <v>0</v>
      </c>
    </row>
    <row r="36" spans="2:19" ht="13.5" thickBot="1" x14ac:dyDescent="0.25">
      <c r="B36" s="149" t="s">
        <v>70</v>
      </c>
      <c r="C36" s="150"/>
      <c r="D36" s="114"/>
      <c r="E36" s="115"/>
      <c r="F36" s="151"/>
      <c r="G36" s="262">
        <f>SUM(K7)</f>
        <v>0</v>
      </c>
      <c r="H36" s="263"/>
      <c r="O36" s="152">
        <f>O15</f>
        <v>0</v>
      </c>
      <c r="P36" s="153"/>
      <c r="Q36" s="153">
        <f>+SUMIF(S9:S26,1,K9:K26)</f>
        <v>0</v>
      </c>
      <c r="R36" s="153">
        <f>+Q36-S36</f>
        <v>0</v>
      </c>
      <c r="S36" s="153">
        <f>+ROUND($S$34*$Q$36,2)</f>
        <v>0</v>
      </c>
    </row>
    <row r="37" spans="2:19" ht="13.5" thickTop="1" x14ac:dyDescent="0.2"/>
    <row r="41" spans="2:19" x14ac:dyDescent="0.2">
      <c r="G41" s="61"/>
    </row>
    <row r="42" spans="2:19" x14ac:dyDescent="0.2">
      <c r="J42" s="19"/>
    </row>
    <row r="43" spans="2:19" x14ac:dyDescent="0.2">
      <c r="I43" s="19"/>
      <c r="J43" s="19"/>
      <c r="K43" s="19"/>
      <c r="L43" s="19"/>
      <c r="M43" s="19"/>
    </row>
  </sheetData>
  <protectedRanges>
    <protectedRange sqref="H41:M41" name="Range1_1"/>
    <protectedRange sqref="F30:H32" name="Range3_1"/>
    <protectedRange sqref="M26 D26:J26" name="Range1_2"/>
    <protectedRange sqref="D10:J25 C9 M9:M25 D9:F9 H9:J9" name="Range1_2_1"/>
    <protectedRange sqref="N9" name="Range1_2_1_1"/>
    <protectedRange sqref="L9:L29" name="Range1_2_1_2"/>
    <protectedRange sqref="G9" name="Range1_2_1_3"/>
  </protectedRanges>
  <mergeCells count="19">
    <mergeCell ref="B30:E30"/>
    <mergeCell ref="F30:H30"/>
    <mergeCell ref="B1:N1"/>
    <mergeCell ref="B2:J2"/>
    <mergeCell ref="K2:N2"/>
    <mergeCell ref="B29:E29"/>
    <mergeCell ref="F29:H29"/>
    <mergeCell ref="G36:H36"/>
    <mergeCell ref="B31:E31"/>
    <mergeCell ref="F31:H31"/>
    <mergeCell ref="B32:E32"/>
    <mergeCell ref="F32:H32"/>
    <mergeCell ref="S32:S33"/>
    <mergeCell ref="B33:E33"/>
    <mergeCell ref="F33:H33"/>
    <mergeCell ref="B34:E34"/>
    <mergeCell ref="F34:H34"/>
    <mergeCell ref="O32:Q33"/>
    <mergeCell ref="R32:R33"/>
  </mergeCells>
  <conditionalFormatting sqref="B9 B10:C26">
    <cfRule type="expression" dxfId="33" priority="8" stopIfTrue="1">
      <formula>$D8&lt;&gt;0</formula>
    </cfRule>
  </conditionalFormatting>
  <conditionalFormatting sqref="C9:J9">
    <cfRule type="expression" dxfId="32" priority="1" stopIfTrue="1">
      <formula>$D8&lt;&gt;0</formula>
    </cfRule>
  </conditionalFormatting>
  <conditionalFormatting sqref="D10:J26">
    <cfRule type="expression" dxfId="31" priority="6" stopIfTrue="1">
      <formula>$D9&lt;&gt;0</formula>
    </cfRule>
  </conditionalFormatting>
  <conditionalFormatting sqref="F31 F33:F34">
    <cfRule type="cellIs" dxfId="30" priority="9" stopIfTrue="1" operator="lessThan">
      <formula>0</formula>
    </cfRule>
  </conditionalFormatting>
  <conditionalFormatting sqref="G7:K7 D36:G36">
    <cfRule type="cellIs" dxfId="29" priority="12" stopIfTrue="1" operator="lessThan">
      <formula>0</formula>
    </cfRule>
  </conditionalFormatting>
  <conditionalFormatting sqref="K9:K26">
    <cfRule type="expression" dxfId="28" priority="7" stopIfTrue="1">
      <formula>$D8&lt;&gt;0</formula>
    </cfRule>
  </conditionalFormatting>
  <conditionalFormatting sqref="L9:L29">
    <cfRule type="expression" dxfId="27" priority="2" stopIfTrue="1">
      <formula>$D8&lt;&gt;0</formula>
    </cfRule>
  </conditionalFormatting>
  <conditionalFormatting sqref="M9:M26">
    <cfRule type="expression" dxfId="26" priority="4" stopIfTrue="1">
      <formula>$D8&lt;&gt;0</formula>
    </cfRule>
  </conditionalFormatting>
  <conditionalFormatting sqref="P35:S36">
    <cfRule type="cellIs" dxfId="25" priority="10" stopIfTrue="1" operator="lessThan">
      <formula>0</formula>
    </cfRule>
  </conditionalFormatting>
  <conditionalFormatting sqref="Q31:S31">
    <cfRule type="cellIs" dxfId="24" priority="11" stopIfTrue="1" operator="lessThan">
      <formula>0</formula>
    </cfRule>
  </conditionalFormatting>
  <dataValidations count="12">
    <dataValidation allowBlank="1" showInputMessage="1" showErrorMessage="1" promptTitle="Šiame langelyje:" prompt="Taikoma, jei pvz. dalis sąskaitos apmokama kitų fondų/projektų lėšomis" sqref="H9" xr:uid="{4D0C5AB5-0F38-41BB-83B2-D9D13184B739}"/>
    <dataValidation allowBlank="1" showInputMessage="1" showErrorMessage="1" promptTitle="Šiame langelyje nurodomas:" prompt="Išlaidų pagrindimo dokumento numeris" sqref="E9" xr:uid="{3865FFAB-B754-4DB5-96BA-7233C1E176C0}"/>
    <dataValidation allowBlank="1" showInputMessage="1" promptTitle="Šiame langelyje nurodomas:" prompt="Intervencinis veiksmo kodas ir pavadinimas, kaip nurodyta pasirašytoje projekto sutartyje. Taikoma tik VSF projektams. Netaikoma SVVP projektų atveju" sqref="M9" xr:uid="{27E979C2-A148-4FDF-8D8A-D550559E6532}"/>
    <dataValidation type="list" errorStyle="information" allowBlank="1" showInputMessage="1" showErrorMessage="1" errorTitle="Dėmesio!" error="Šiame langelyje reikia pasirinkti vieną iš sąraše esančiu tipų._x000a_Sąrašą galima iškviesti paspaudus langelio dešinėje puseje atsirandančią rodyklę." sqref="F26" xr:uid="{011BD429-7810-428F-9E63-764F37416C2A}">
      <formula1>$N$10:$N$11</formula1>
    </dataValidation>
    <dataValidation type="list" allowBlank="1" showInputMessage="1" showErrorMessage="1" sqref="M26" xr:uid="{9F748B5D-F84B-4C84-AE29-3D16838448F8}">
      <formula1>$N$14:$N$15</formula1>
    </dataValidation>
    <dataValidation type="date" allowBlank="1" showInputMessage="1" showErrorMessage="1" errorTitle="Dėmesio!" error="Šiame langelyje reikia nurodyto datą. _x000a_Datos skaičiai turi būti atskirti brukšneliu._x000a_Pavyzdžiui. 2016-01-01." sqref="D9" xr:uid="{EAF42658-6DAF-40E7-BFFD-20C0DADC2331}">
      <formula1>44197</formula1>
      <formula2>47848</formula2>
    </dataValidation>
    <dataValidation allowBlank="1" showInputMessage="1" showErrorMessage="1" errorTitle="Dėmesio!" error="Šiame langelyje reikia nurodyto datą. _x000a_Datos skaičiai turi būti atskirti brukšneliu._x000a_Pavyzdžiui. 2016-01-01." promptTitle="Šiame langelyje nurodomas:" prompt="Tikslus ir pilnas biudžeto eilutės Nr. ir pavadinimas" sqref="C9" xr:uid="{E48FDE47-13B0-4BF2-81FD-32442110AF7C}"/>
    <dataValidation type="list" errorStyle="information" allowBlank="1" showInputMessage="1" showErrorMessage="1" errorTitle="Dėmesio!" error="Šiame langelyje reikia pasirinkti vieną iš sąraše esančiu tipų._x000a_Sąrašą galima iškviesti paspaudus langelio dešinėje puseje atsirandančią rodyklę." sqref="F9:F25" xr:uid="{F95813CA-E311-4657-9E0D-FC24F61FFE8E}">
      <formula1>$O$10:$O$11</formula1>
    </dataValidation>
    <dataValidation type="date" allowBlank="1" showInputMessage="1" showErrorMessage="1" errorTitle="Dėmesio!" error="Šiame langelyje reikia nurodyto datą. _x000a_Datos skaičiai turi būti atskirti brukšneliu._x000a_Pavyzdžiui. 2016-01-01." sqref="D10:D26" xr:uid="{F23701D9-DAC0-459B-8AF8-65F45B819441}">
      <formula1>41640</formula1>
      <formula2>44926</formula2>
    </dataValidation>
    <dataValidation type="list" allowBlank="1" showInputMessage="1" showErrorMessage="1" sqref="M10:M25" xr:uid="{FE6A17E3-248A-40FE-BE5A-8344F68ED6C7}">
      <formula1>$O$14:$O$15</formula1>
    </dataValidation>
    <dataValidation allowBlank="1" showInputMessage="1" showErrorMessage="1" promptTitle="Šiame langelyje nurodoma:" prompt="Kita svarbi informacija (pvz. gali būti įrašomas išlaidų pavadinimas)" sqref="N9" xr:uid="{F210CE33-3CCB-4D97-927E-0863B0A6B200}"/>
    <dataValidation allowBlank="1" showInputMessage="1" showErrorMessage="1" promptTitle="Šiame langelyje nurodoma:" prompt="Išlaidų pagrindimo dokumento suma. Tuo atveju, kai PVM į biudžetą moka projekto vykdytojas, nurodoma deklaruojamo PVM dydžio suma" sqref="G9" xr:uid="{B6F833B6-22FF-4E81-BE9F-ABEA44F5544E}"/>
  </dataValidations>
  <pageMargins left="0.59055118110236227" right="0.39370078740157483" top="0.78740157480314965" bottom="0.39370078740157483" header="0.51181102362204722" footer="0.51181102362204722"/>
  <pageSetup paperSize="8"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Nurodomas" prompt="ekonominės klasifikacijos kodas iš sąrašo. Jei reikiamo kodo nėra, jis įrašomas." xr:uid="{3BAF80A2-DF8E-4AD8-B160-9EDE9E64FDFF}">
          <x14:formula1>
            <xm:f>'Titulinis lapas'!$AR$48:$AR$51</xm:f>
          </x14:formula1>
          <xm:sqref>L9:L29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0545-B702-4C8C-9530-098021B3B061}">
  <sheetPr>
    <pageSetUpPr fitToPage="1"/>
  </sheetPr>
  <dimension ref="B1:T43"/>
  <sheetViews>
    <sheetView showGridLines="0" view="pageBreakPreview" zoomScaleNormal="85" zoomScaleSheetLayoutView="100" workbookViewId="0">
      <selection activeCell="I25" sqref="I25"/>
    </sheetView>
  </sheetViews>
  <sheetFormatPr defaultColWidth="9.140625" defaultRowHeight="12.75" x14ac:dyDescent="0.2"/>
  <cols>
    <col min="1" max="1" width="7" style="2" customWidth="1"/>
    <col min="2" max="2" width="4.5703125" style="2" customWidth="1"/>
    <col min="3" max="3" width="26.85546875" style="2" customWidth="1"/>
    <col min="4" max="4" width="12.5703125" style="2" customWidth="1"/>
    <col min="5" max="5" width="16.85546875" style="2" customWidth="1"/>
    <col min="6" max="6" width="13.42578125" style="2" customWidth="1"/>
    <col min="7" max="7" width="12.5703125" style="2" customWidth="1"/>
    <col min="8" max="8" width="15" style="2" customWidth="1"/>
    <col min="9" max="12" width="12.5703125" style="2" customWidth="1"/>
    <col min="13" max="13" width="18.42578125" style="2" customWidth="1"/>
    <col min="14" max="14" width="20.5703125" style="2" customWidth="1"/>
    <col min="15" max="15" width="18.85546875" style="2" hidden="1" customWidth="1"/>
    <col min="16" max="16" width="0.140625" style="2" hidden="1" customWidth="1"/>
    <col min="17" max="17" width="2.5703125" style="2" hidden="1" customWidth="1"/>
    <col min="18" max="18" width="4.42578125" style="2" hidden="1" customWidth="1"/>
    <col min="19" max="19" width="0.42578125" style="2" hidden="1" customWidth="1"/>
    <col min="20" max="20" width="21" style="2" customWidth="1"/>
    <col min="21" max="21" width="17" style="2" customWidth="1"/>
    <col min="22" max="16384" width="9.140625" style="2"/>
  </cols>
  <sheetData>
    <row r="1" spans="2:20" ht="32.1" customHeight="1" x14ac:dyDescent="0.25">
      <c r="B1" s="261" t="str">
        <f>+IF(D9=0,_xlfn._LONGTEXT("Pildoma tik išlaidų suvestinė lentelė. Lentelės eilučių kiekis didėja ją pildant. Pildomi balti laukai. Pilki apsiskaičiuoja automatiškai. Lentelė pildoma kaupiamuoju būdu, t.y. nurodomos visos šio prašymo sąskaitos faktūros, išankstinės sąskaitos faktūro","s ir pan. Taip pat nurodomos ir tos, kurios buvo pateiktos iki šio prašymo apmokėti išlaidas."),"")</f>
        <v>Pildoma tik išlaidų suvestinė lentelė. Lentelės eilučių kiekis didėja ją pildant. Pildomi balti laukai. Pilki apsiskaičiuoja automatiškai. Lentelė pildoma kaupiamuoju būdu, t.y. nurodomos visos šio prašymo sąskaitos faktūros, išankstinės sąskaitos faktūros ir pan. Taip pat nurodomos ir tos, kurios buvo pateiktos iki šio prašymo apmokėti išlaidas.</v>
      </c>
      <c r="C1" s="261"/>
      <c r="D1" s="261"/>
      <c r="E1" s="261"/>
      <c r="F1" s="261"/>
      <c r="G1" s="261"/>
      <c r="H1" s="261"/>
      <c r="I1" s="261"/>
      <c r="J1" s="261"/>
      <c r="K1" s="261"/>
      <c r="L1" s="261"/>
      <c r="M1" s="261"/>
      <c r="N1" s="261"/>
    </row>
    <row r="2" spans="2:20" ht="29.45" customHeight="1" x14ac:dyDescent="0.2">
      <c r="B2" s="201" t="s">
        <v>45</v>
      </c>
      <c r="C2" s="201"/>
      <c r="D2" s="201"/>
      <c r="E2" s="201"/>
      <c r="F2" s="201"/>
      <c r="G2" s="201"/>
      <c r="H2" s="201"/>
      <c r="I2" s="201"/>
      <c r="J2" s="201"/>
      <c r="K2" s="260" t="s">
        <v>77</v>
      </c>
      <c r="L2" s="260"/>
      <c r="M2" s="260"/>
      <c r="N2" s="260"/>
    </row>
    <row r="3" spans="2:20" ht="6" customHeight="1" x14ac:dyDescent="0.2">
      <c r="B3" s="117"/>
      <c r="C3" s="117"/>
      <c r="G3" s="121"/>
      <c r="L3" s="120"/>
      <c r="M3" s="120"/>
    </row>
    <row r="4" spans="2:20" x14ac:dyDescent="0.2">
      <c r="D4" s="3"/>
      <c r="E4" s="3"/>
      <c r="F4" s="118"/>
      <c r="G4" s="122"/>
      <c r="H4" s="3"/>
      <c r="I4" s="3"/>
      <c r="J4" s="3"/>
      <c r="K4" s="3"/>
      <c r="M4" s="16"/>
      <c r="N4" s="16" t="str">
        <f>'Titulinis lapas'!N21</f>
        <v>Eur</v>
      </c>
    </row>
    <row r="5" spans="2:20" ht="3" customHeight="1" x14ac:dyDescent="0.2">
      <c r="B5" s="118"/>
      <c r="C5" s="118"/>
    </row>
    <row r="6" spans="2:20" s="4" customFormat="1" ht="66" customHeight="1" x14ac:dyDescent="0.2">
      <c r="B6" s="123" t="s">
        <v>47</v>
      </c>
      <c r="C6" s="123" t="s">
        <v>82</v>
      </c>
      <c r="D6" s="123" t="s">
        <v>48</v>
      </c>
      <c r="E6" s="123" t="s">
        <v>49</v>
      </c>
      <c r="F6" s="123" t="s">
        <v>50</v>
      </c>
      <c r="G6" s="123" t="s">
        <v>51</v>
      </c>
      <c r="H6" s="123" t="s">
        <v>52</v>
      </c>
      <c r="I6" s="123" t="s">
        <v>53</v>
      </c>
      <c r="J6" s="123" t="s">
        <v>54</v>
      </c>
      <c r="K6" s="123" t="s">
        <v>55</v>
      </c>
      <c r="L6" s="123" t="s">
        <v>25</v>
      </c>
      <c r="M6" s="123" t="s">
        <v>56</v>
      </c>
      <c r="N6" s="123" t="s">
        <v>85</v>
      </c>
      <c r="P6" s="2"/>
      <c r="Q6" s="2"/>
      <c r="R6" s="2"/>
      <c r="S6" s="2"/>
      <c r="T6" s="2"/>
    </row>
    <row r="7" spans="2:20" s="3" customFormat="1" x14ac:dyDescent="0.2">
      <c r="B7" s="124" t="s">
        <v>57</v>
      </c>
      <c r="C7" s="125"/>
      <c r="D7" s="125"/>
      <c r="E7" s="126"/>
      <c r="F7" s="126"/>
      <c r="G7" s="127">
        <f>SUM(G9:G26)</f>
        <v>0</v>
      </c>
      <c r="H7" s="127">
        <f>SUM(H9:H26)</f>
        <v>0</v>
      </c>
      <c r="I7" s="127">
        <f>SUM(I9:I26)</f>
        <v>0</v>
      </c>
      <c r="J7" s="127">
        <f>SUM(J9:J26)</f>
        <v>0</v>
      </c>
      <c r="K7" s="127">
        <f>SUM(K9:K26)</f>
        <v>0</v>
      </c>
      <c r="L7" s="128"/>
      <c r="M7" s="128"/>
      <c r="N7" s="128"/>
      <c r="P7" s="2"/>
      <c r="Q7" s="2"/>
      <c r="R7" s="2"/>
      <c r="S7" s="2"/>
      <c r="T7" s="2"/>
    </row>
    <row r="8" spans="2:20" s="4" customFormat="1" ht="12.75" customHeight="1" x14ac:dyDescent="0.2">
      <c r="B8" s="129">
        <v>0</v>
      </c>
      <c r="C8" s="130">
        <v>1</v>
      </c>
      <c r="D8" s="131">
        <v>2</v>
      </c>
      <c r="E8" s="119">
        <v>3</v>
      </c>
      <c r="F8" s="130">
        <v>4</v>
      </c>
      <c r="G8" s="131">
        <v>5</v>
      </c>
      <c r="H8" s="119">
        <v>6</v>
      </c>
      <c r="I8" s="130">
        <v>7</v>
      </c>
      <c r="J8" s="131">
        <v>8</v>
      </c>
      <c r="K8" s="119">
        <v>9</v>
      </c>
      <c r="L8" s="130">
        <v>10</v>
      </c>
      <c r="M8" s="132">
        <v>11</v>
      </c>
      <c r="N8" s="132">
        <v>12</v>
      </c>
      <c r="P8" s="2" t="s">
        <v>58</v>
      </c>
      <c r="Q8" s="4" t="s">
        <v>59</v>
      </c>
      <c r="R8" s="4" t="s">
        <v>60</v>
      </c>
      <c r="S8" s="4" t="s">
        <v>61</v>
      </c>
    </row>
    <row r="9" spans="2:20" x14ac:dyDescent="0.2">
      <c r="B9" s="133">
        <v>1</v>
      </c>
      <c r="C9" s="134"/>
      <c r="D9" s="135"/>
      <c r="E9" s="136"/>
      <c r="F9" s="136"/>
      <c r="G9" s="23"/>
      <c r="H9" s="23"/>
      <c r="I9" s="23"/>
      <c r="J9" s="23"/>
      <c r="K9" s="137">
        <f>+G9-H9-I9-J9</f>
        <v>0</v>
      </c>
      <c r="L9" s="138"/>
      <c r="M9" s="138"/>
      <c r="N9" s="139"/>
      <c r="O9" s="5" t="s">
        <v>62</v>
      </c>
      <c r="P9" s="2">
        <f t="shared" ref="P9:P25" si="0">+IF(OR(F9=$O$10,F9=$O$11),1,0)</f>
        <v>0</v>
      </c>
      <c r="Q9" s="2">
        <f t="shared" ref="Q9:Q25" si="1">+IF(F9=$O$9,1,0)</f>
        <v>0</v>
      </c>
      <c r="R9" s="2">
        <f t="shared" ref="R9:R25" si="2">+IF(L9=$O$14,1,0)</f>
        <v>1</v>
      </c>
      <c r="S9" s="2">
        <f t="shared" ref="S9:S25" si="3">+IF(L9=$O$15,1,0)</f>
        <v>1</v>
      </c>
    </row>
    <row r="10" spans="2:20" x14ac:dyDescent="0.2">
      <c r="B10" s="2" t="str">
        <f>+IF(C10&lt;&gt;0,B9+1,"")</f>
        <v/>
      </c>
      <c r="D10" s="140"/>
      <c r="E10" s="136"/>
      <c r="F10" s="136"/>
      <c r="G10" s="23"/>
      <c r="H10" s="23"/>
      <c r="I10" s="23"/>
      <c r="J10" s="23"/>
      <c r="K10" s="137">
        <f>+G10-H10-I10-J10</f>
        <v>0</v>
      </c>
      <c r="L10" s="138"/>
      <c r="M10" s="138"/>
      <c r="O10" s="5" t="s">
        <v>17</v>
      </c>
      <c r="P10" s="2">
        <f t="shared" si="0"/>
        <v>0</v>
      </c>
      <c r="Q10" s="2">
        <f t="shared" si="1"/>
        <v>0</v>
      </c>
      <c r="R10" s="2">
        <f t="shared" si="2"/>
        <v>1</v>
      </c>
      <c r="S10" s="2">
        <f t="shared" si="3"/>
        <v>1</v>
      </c>
    </row>
    <row r="11" spans="2:20" x14ac:dyDescent="0.2">
      <c r="B11" s="2" t="str">
        <f>+IF(C11&lt;&gt;0,B10+1,"")</f>
        <v/>
      </c>
      <c r="D11" s="140"/>
      <c r="E11" s="136"/>
      <c r="F11" s="136"/>
      <c r="G11" s="23"/>
      <c r="H11" s="23"/>
      <c r="I11" s="23"/>
      <c r="J11" s="23"/>
      <c r="K11" s="137">
        <f t="shared" ref="K11:K26" si="4">+G11-H11-I11-J11</f>
        <v>0</v>
      </c>
      <c r="L11" s="138"/>
      <c r="M11" s="138"/>
      <c r="O11" s="5" t="s">
        <v>18</v>
      </c>
      <c r="P11" s="2">
        <f t="shared" si="0"/>
        <v>0</v>
      </c>
      <c r="Q11" s="2">
        <f t="shared" si="1"/>
        <v>0</v>
      </c>
      <c r="R11" s="2">
        <f t="shared" si="2"/>
        <v>1</v>
      </c>
      <c r="S11" s="2">
        <f t="shared" si="3"/>
        <v>1</v>
      </c>
    </row>
    <row r="12" spans="2:20" x14ac:dyDescent="0.2">
      <c r="B12" s="2" t="str">
        <f t="shared" ref="B12:B26" si="5">+IF(C12&lt;&gt;0,B11+1,"")</f>
        <v/>
      </c>
      <c r="D12" s="140"/>
      <c r="E12" s="136"/>
      <c r="F12" s="136"/>
      <c r="G12" s="23"/>
      <c r="H12" s="23"/>
      <c r="I12" s="23"/>
      <c r="J12" s="23"/>
      <c r="K12" s="137">
        <f t="shared" si="4"/>
        <v>0</v>
      </c>
      <c r="L12" s="138"/>
      <c r="M12" s="138"/>
      <c r="P12" s="2">
        <f t="shared" si="0"/>
        <v>0</v>
      </c>
      <c r="Q12" s="2">
        <f t="shared" si="1"/>
        <v>0</v>
      </c>
      <c r="R12" s="2">
        <f t="shared" si="2"/>
        <v>1</v>
      </c>
      <c r="S12" s="2">
        <f t="shared" si="3"/>
        <v>1</v>
      </c>
    </row>
    <row r="13" spans="2:20" x14ac:dyDescent="0.2">
      <c r="B13" s="2" t="str">
        <f t="shared" si="5"/>
        <v/>
      </c>
      <c r="D13" s="140"/>
      <c r="E13" s="136"/>
      <c r="F13" s="136"/>
      <c r="G13" s="23"/>
      <c r="H13" s="23"/>
      <c r="I13" s="23"/>
      <c r="J13" s="23"/>
      <c r="K13" s="137">
        <f t="shared" si="4"/>
        <v>0</v>
      </c>
      <c r="L13" s="138"/>
      <c r="M13" s="138"/>
      <c r="P13" s="2">
        <f t="shared" si="0"/>
        <v>0</v>
      </c>
      <c r="Q13" s="2">
        <f t="shared" si="1"/>
        <v>0</v>
      </c>
      <c r="R13" s="2">
        <f t="shared" si="2"/>
        <v>1</v>
      </c>
      <c r="S13" s="2">
        <f t="shared" si="3"/>
        <v>1</v>
      </c>
    </row>
    <row r="14" spans="2:20" x14ac:dyDescent="0.2">
      <c r="B14" s="2" t="str">
        <f t="shared" si="5"/>
        <v/>
      </c>
      <c r="D14" s="140"/>
      <c r="E14" s="136"/>
      <c r="F14" s="136"/>
      <c r="G14" s="23"/>
      <c r="H14" s="23"/>
      <c r="I14" s="23"/>
      <c r="J14" s="23"/>
      <c r="K14" s="137">
        <f t="shared" si="4"/>
        <v>0</v>
      </c>
      <c r="L14" s="138"/>
      <c r="M14" s="138"/>
      <c r="O14" s="1">
        <f>+'Titulinis lapas'!B29</f>
        <v>0</v>
      </c>
      <c r="P14" s="2">
        <f t="shared" si="0"/>
        <v>0</v>
      </c>
      <c r="Q14" s="2">
        <f t="shared" si="1"/>
        <v>0</v>
      </c>
      <c r="R14" s="2">
        <f t="shared" si="2"/>
        <v>1</v>
      </c>
      <c r="S14" s="2">
        <f t="shared" si="3"/>
        <v>1</v>
      </c>
    </row>
    <row r="15" spans="2:20" x14ac:dyDescent="0.2">
      <c r="B15" s="2" t="str">
        <f t="shared" si="5"/>
        <v/>
      </c>
      <c r="D15" s="140"/>
      <c r="E15" s="136"/>
      <c r="F15" s="136"/>
      <c r="G15" s="23"/>
      <c r="H15" s="23"/>
      <c r="I15" s="23"/>
      <c r="J15" s="23"/>
      <c r="K15" s="137">
        <f t="shared" si="4"/>
        <v>0</v>
      </c>
      <c r="L15" s="138"/>
      <c r="M15" s="138"/>
      <c r="O15" s="1">
        <f>+'Titulinis lapas'!B30</f>
        <v>0</v>
      </c>
      <c r="P15" s="2">
        <f t="shared" si="0"/>
        <v>0</v>
      </c>
      <c r="Q15" s="2">
        <f t="shared" si="1"/>
        <v>0</v>
      </c>
      <c r="R15" s="2">
        <f t="shared" si="2"/>
        <v>1</v>
      </c>
      <c r="S15" s="2">
        <f t="shared" si="3"/>
        <v>1</v>
      </c>
    </row>
    <row r="16" spans="2:20" x14ac:dyDescent="0.2">
      <c r="B16" s="2" t="str">
        <f t="shared" si="5"/>
        <v/>
      </c>
      <c r="D16" s="140"/>
      <c r="E16" s="136"/>
      <c r="F16" s="136"/>
      <c r="G16" s="23"/>
      <c r="H16" s="23"/>
      <c r="I16" s="23"/>
      <c r="J16" s="23"/>
      <c r="K16" s="137">
        <f t="shared" si="4"/>
        <v>0</v>
      </c>
      <c r="L16" s="138"/>
      <c r="M16" s="138"/>
      <c r="O16" s="1"/>
      <c r="P16" s="2">
        <f t="shared" si="0"/>
        <v>0</v>
      </c>
      <c r="Q16" s="2">
        <f t="shared" si="1"/>
        <v>0</v>
      </c>
      <c r="R16" s="2">
        <f t="shared" si="2"/>
        <v>1</v>
      </c>
      <c r="S16" s="2">
        <f t="shared" si="3"/>
        <v>1</v>
      </c>
    </row>
    <row r="17" spans="2:19" x14ac:dyDescent="0.2">
      <c r="B17" s="2" t="str">
        <f t="shared" si="5"/>
        <v/>
      </c>
      <c r="D17" s="140"/>
      <c r="E17" s="136"/>
      <c r="F17" s="136"/>
      <c r="G17" s="23"/>
      <c r="H17" s="23"/>
      <c r="I17" s="23"/>
      <c r="J17" s="23"/>
      <c r="K17" s="137">
        <f t="shared" si="4"/>
        <v>0</v>
      </c>
      <c r="L17" s="138"/>
      <c r="M17" s="138"/>
      <c r="O17" s="1" t="s">
        <v>63</v>
      </c>
      <c r="P17" s="23">
        <f>+'4 priedas (suvestinė lentelė)'!H32</f>
        <v>0</v>
      </c>
      <c r="Q17" s="2">
        <f t="shared" si="1"/>
        <v>0</v>
      </c>
      <c r="R17" s="2">
        <f t="shared" si="2"/>
        <v>1</v>
      </c>
      <c r="S17" s="2">
        <f t="shared" si="3"/>
        <v>1</v>
      </c>
    </row>
    <row r="18" spans="2:19" x14ac:dyDescent="0.2">
      <c r="B18" s="2" t="str">
        <f t="shared" si="5"/>
        <v/>
      </c>
      <c r="D18" s="140"/>
      <c r="E18" s="136"/>
      <c r="F18" s="136"/>
      <c r="G18" s="23"/>
      <c r="H18" s="23"/>
      <c r="I18" s="23"/>
      <c r="J18" s="23"/>
      <c r="K18" s="137">
        <f t="shared" si="4"/>
        <v>0</v>
      </c>
      <c r="L18" s="138"/>
      <c r="M18" s="138"/>
      <c r="O18" s="2" t="s">
        <v>64</v>
      </c>
      <c r="P18" s="2">
        <f t="shared" si="0"/>
        <v>0</v>
      </c>
      <c r="Q18" s="2">
        <f t="shared" si="1"/>
        <v>0</v>
      </c>
      <c r="R18" s="2">
        <f t="shared" si="2"/>
        <v>1</v>
      </c>
      <c r="S18" s="2">
        <f t="shared" si="3"/>
        <v>1</v>
      </c>
    </row>
    <row r="19" spans="2:19" x14ac:dyDescent="0.2">
      <c r="B19" s="2" t="str">
        <f t="shared" si="5"/>
        <v/>
      </c>
      <c r="D19" s="140"/>
      <c r="E19" s="136"/>
      <c r="F19" s="136"/>
      <c r="G19" s="23"/>
      <c r="H19" s="23"/>
      <c r="I19" s="23"/>
      <c r="J19" s="23"/>
      <c r="K19" s="137">
        <f t="shared" si="4"/>
        <v>0</v>
      </c>
      <c r="L19" s="138"/>
      <c r="M19" s="138"/>
      <c r="O19" s="2" t="s">
        <v>65</v>
      </c>
      <c r="P19" s="2">
        <f t="shared" si="0"/>
        <v>0</v>
      </c>
      <c r="Q19" s="2">
        <f t="shared" si="1"/>
        <v>0</v>
      </c>
      <c r="R19" s="2">
        <f t="shared" si="2"/>
        <v>1</v>
      </c>
      <c r="S19" s="2">
        <f t="shared" si="3"/>
        <v>1</v>
      </c>
    </row>
    <row r="20" spans="2:19" x14ac:dyDescent="0.2">
      <c r="B20" s="2" t="str">
        <f t="shared" si="5"/>
        <v/>
      </c>
      <c r="D20" s="140"/>
      <c r="E20" s="136"/>
      <c r="F20" s="136"/>
      <c r="G20" s="23"/>
      <c r="H20" s="23"/>
      <c r="I20" s="23"/>
      <c r="J20" s="23"/>
      <c r="K20" s="137">
        <f t="shared" si="4"/>
        <v>0</v>
      </c>
      <c r="L20" s="138"/>
      <c r="M20" s="138"/>
      <c r="O20" s="2" t="s">
        <v>66</v>
      </c>
      <c r="P20" s="2">
        <f t="shared" si="0"/>
        <v>0</v>
      </c>
      <c r="Q20" s="2">
        <f t="shared" si="1"/>
        <v>0</v>
      </c>
      <c r="R20" s="2">
        <f t="shared" si="2"/>
        <v>1</v>
      </c>
      <c r="S20" s="2">
        <f t="shared" si="3"/>
        <v>1</v>
      </c>
    </row>
    <row r="21" spans="2:19" x14ac:dyDescent="0.2">
      <c r="B21" s="2" t="str">
        <f t="shared" si="5"/>
        <v/>
      </c>
      <c r="D21" s="140"/>
      <c r="E21" s="136"/>
      <c r="F21" s="136"/>
      <c r="G21" s="23"/>
      <c r="H21" s="23"/>
      <c r="I21" s="23"/>
      <c r="J21" s="23"/>
      <c r="K21" s="137">
        <f t="shared" si="4"/>
        <v>0</v>
      </c>
      <c r="L21" s="138"/>
      <c r="M21" s="138"/>
      <c r="P21" s="2">
        <f t="shared" si="0"/>
        <v>0</v>
      </c>
      <c r="Q21" s="2">
        <f t="shared" si="1"/>
        <v>0</v>
      </c>
      <c r="R21" s="2">
        <f t="shared" si="2"/>
        <v>1</v>
      </c>
      <c r="S21" s="2">
        <f t="shared" si="3"/>
        <v>1</v>
      </c>
    </row>
    <row r="22" spans="2:19" x14ac:dyDescent="0.2">
      <c r="B22" s="2" t="str">
        <f t="shared" si="5"/>
        <v/>
      </c>
      <c r="D22" s="140"/>
      <c r="E22" s="136"/>
      <c r="F22" s="136"/>
      <c r="G22" s="23"/>
      <c r="H22" s="23"/>
      <c r="I22" s="23"/>
      <c r="J22" s="23"/>
      <c r="K22" s="137">
        <f t="shared" si="4"/>
        <v>0</v>
      </c>
      <c r="L22" s="138"/>
      <c r="M22" s="138"/>
      <c r="P22" s="2">
        <f t="shared" si="0"/>
        <v>0</v>
      </c>
      <c r="Q22" s="2">
        <f t="shared" si="1"/>
        <v>0</v>
      </c>
      <c r="R22" s="2">
        <f t="shared" si="2"/>
        <v>1</v>
      </c>
      <c r="S22" s="2">
        <f t="shared" si="3"/>
        <v>1</v>
      </c>
    </row>
    <row r="23" spans="2:19" x14ac:dyDescent="0.2">
      <c r="B23" s="2" t="str">
        <f t="shared" si="5"/>
        <v/>
      </c>
      <c r="D23" s="140"/>
      <c r="E23" s="136"/>
      <c r="F23" s="136"/>
      <c r="G23" s="23"/>
      <c r="H23" s="23"/>
      <c r="I23" s="23"/>
      <c r="J23" s="23"/>
      <c r="K23" s="137">
        <f t="shared" si="4"/>
        <v>0</v>
      </c>
      <c r="L23" s="138"/>
      <c r="M23" s="138"/>
      <c r="P23" s="2">
        <f t="shared" si="0"/>
        <v>0</v>
      </c>
      <c r="Q23" s="2">
        <f t="shared" si="1"/>
        <v>0</v>
      </c>
      <c r="R23" s="2">
        <f t="shared" si="2"/>
        <v>1</v>
      </c>
      <c r="S23" s="2">
        <f t="shared" si="3"/>
        <v>1</v>
      </c>
    </row>
    <row r="24" spans="2:19" x14ac:dyDescent="0.2">
      <c r="B24" s="2" t="str">
        <f t="shared" si="5"/>
        <v/>
      </c>
      <c r="D24" s="140"/>
      <c r="E24" s="136"/>
      <c r="F24" s="136"/>
      <c r="G24" s="23"/>
      <c r="H24" s="23"/>
      <c r="I24" s="23"/>
      <c r="J24" s="23"/>
      <c r="K24" s="137">
        <f t="shared" si="4"/>
        <v>0</v>
      </c>
      <c r="L24" s="138"/>
      <c r="M24" s="138"/>
      <c r="P24" s="2">
        <f t="shared" si="0"/>
        <v>0</v>
      </c>
      <c r="Q24" s="2">
        <f t="shared" si="1"/>
        <v>0</v>
      </c>
      <c r="R24" s="2">
        <f t="shared" si="2"/>
        <v>1</v>
      </c>
      <c r="S24" s="2">
        <f t="shared" si="3"/>
        <v>1</v>
      </c>
    </row>
    <row r="25" spans="2:19" x14ac:dyDescent="0.2">
      <c r="B25" s="2" t="str">
        <f t="shared" si="5"/>
        <v/>
      </c>
      <c r="D25" s="140"/>
      <c r="E25" s="136"/>
      <c r="F25" s="136"/>
      <c r="G25" s="23"/>
      <c r="H25" s="23"/>
      <c r="I25" s="23"/>
      <c r="J25" s="23"/>
      <c r="K25" s="137">
        <f t="shared" si="4"/>
        <v>0</v>
      </c>
      <c r="L25" s="138"/>
      <c r="M25" s="138"/>
      <c r="P25" s="2">
        <f t="shared" si="0"/>
        <v>0</v>
      </c>
      <c r="Q25" s="2">
        <f t="shared" si="1"/>
        <v>0</v>
      </c>
      <c r="R25" s="2">
        <f t="shared" si="2"/>
        <v>1</v>
      </c>
      <c r="S25" s="2">
        <f t="shared" si="3"/>
        <v>1</v>
      </c>
    </row>
    <row r="26" spans="2:19" x14ac:dyDescent="0.2">
      <c r="B26" s="2" t="str">
        <f t="shared" si="5"/>
        <v/>
      </c>
      <c r="D26" s="140"/>
      <c r="E26" s="136"/>
      <c r="F26" s="136"/>
      <c r="G26" s="23"/>
      <c r="H26" s="23"/>
      <c r="I26" s="23"/>
      <c r="J26" s="23"/>
      <c r="K26" s="137">
        <f t="shared" si="4"/>
        <v>0</v>
      </c>
      <c r="L26" s="138"/>
      <c r="M26" s="138"/>
      <c r="O26" s="2">
        <f t="shared" ref="O26" si="6">+IF(OR(F26=$N$10,F26=$N$11),1,0)</f>
        <v>1</v>
      </c>
      <c r="P26" s="2">
        <f t="shared" ref="P26" si="7">+IF(F26=$N$9,1,0)</f>
        <v>1</v>
      </c>
      <c r="Q26" s="2">
        <f t="shared" ref="Q26" si="8">+IF(L26=$N$14,1,0)</f>
        <v>1</v>
      </c>
      <c r="R26" s="2">
        <f t="shared" ref="R26" si="9">+IF(L26=$N$15,1,0)</f>
        <v>1</v>
      </c>
    </row>
    <row r="27" spans="2:19" ht="4.5" customHeight="1" thickBot="1" x14ac:dyDescent="0.25">
      <c r="B27" s="117"/>
      <c r="C27" s="117"/>
      <c r="G27" s="121"/>
      <c r="L27" s="138"/>
      <c r="N27" s="1"/>
      <c r="O27" s="1"/>
      <c r="P27" s="1"/>
      <c r="Q27" s="1"/>
      <c r="R27" s="1"/>
      <c r="S27" s="1"/>
    </row>
    <row r="28" spans="2:19" ht="4.5" customHeight="1" x14ac:dyDescent="0.2">
      <c r="B28" s="17"/>
      <c r="C28" s="17"/>
      <c r="D28" s="17"/>
      <c r="E28" s="17"/>
      <c r="F28" s="17"/>
      <c r="G28" s="17"/>
      <c r="H28" s="18"/>
      <c r="I28" s="1"/>
      <c r="J28" s="1"/>
      <c r="K28" s="1"/>
      <c r="L28" s="138"/>
      <c r="M28" s="1"/>
      <c r="N28" s="1"/>
      <c r="O28" s="1"/>
      <c r="P28" s="1"/>
      <c r="Q28" s="1"/>
      <c r="R28" s="1"/>
      <c r="S28" s="1"/>
    </row>
    <row r="29" spans="2:19" x14ac:dyDescent="0.2">
      <c r="B29" s="257" t="s">
        <v>67</v>
      </c>
      <c r="C29" s="258"/>
      <c r="D29" s="258"/>
      <c r="E29" s="259"/>
      <c r="F29" s="253"/>
      <c r="G29" s="253"/>
      <c r="H29" s="253"/>
      <c r="L29" s="138"/>
      <c r="Q29" s="1"/>
      <c r="R29" s="1"/>
      <c r="S29" s="1"/>
    </row>
    <row r="30" spans="2:19" x14ac:dyDescent="0.2">
      <c r="B30" s="266" t="s">
        <v>68</v>
      </c>
      <c r="C30" s="266"/>
      <c r="D30" s="266"/>
      <c r="E30" s="266"/>
      <c r="F30" s="264"/>
      <c r="G30" s="264"/>
      <c r="H30" s="264"/>
      <c r="I30" s="24"/>
      <c r="Q30" s="1"/>
      <c r="R30" s="1"/>
      <c r="S30" s="1"/>
    </row>
    <row r="31" spans="2:19" x14ac:dyDescent="0.2">
      <c r="B31" s="266" t="s">
        <v>69</v>
      </c>
      <c r="C31" s="266"/>
      <c r="D31" s="266"/>
      <c r="E31" s="266"/>
      <c r="F31" s="264"/>
      <c r="G31" s="264"/>
      <c r="H31" s="264"/>
      <c r="I31" s="24"/>
      <c r="O31" s="142"/>
      <c r="P31" s="142"/>
      <c r="Q31" s="143"/>
      <c r="R31" s="143"/>
      <c r="S31" s="144"/>
    </row>
    <row r="32" spans="2:19" x14ac:dyDescent="0.2">
      <c r="B32" s="266" t="s">
        <v>333</v>
      </c>
      <c r="C32" s="266"/>
      <c r="D32" s="266"/>
      <c r="E32" s="266"/>
      <c r="F32" s="265"/>
      <c r="G32" s="265"/>
      <c r="H32" s="265"/>
      <c r="O32" s="251" t="s">
        <v>70</v>
      </c>
      <c r="P32" s="251"/>
      <c r="Q32" s="251"/>
      <c r="R32" s="249" t="s">
        <v>71</v>
      </c>
      <c r="S32" s="247" t="s">
        <v>72</v>
      </c>
    </row>
    <row r="33" spans="2:19" ht="12.75" customHeight="1" x14ac:dyDescent="0.2">
      <c r="B33" s="254" t="s">
        <v>73</v>
      </c>
      <c r="C33" s="255"/>
      <c r="D33" s="255"/>
      <c r="E33" s="256"/>
      <c r="F33" s="252">
        <f>SUM(G7)</f>
        <v>0</v>
      </c>
      <c r="G33" s="252"/>
      <c r="H33" s="252"/>
      <c r="O33" s="251"/>
      <c r="P33" s="251"/>
      <c r="Q33" s="251"/>
      <c r="R33" s="250"/>
      <c r="S33" s="248"/>
    </row>
    <row r="34" spans="2:19" x14ac:dyDescent="0.2">
      <c r="B34" s="254" t="s">
        <v>74</v>
      </c>
      <c r="C34" s="255"/>
      <c r="D34" s="255"/>
      <c r="E34" s="256"/>
      <c r="F34" s="252">
        <f>+F32-F33</f>
        <v>0</v>
      </c>
      <c r="G34" s="252"/>
      <c r="H34" s="252"/>
      <c r="O34" s="145"/>
      <c r="P34" s="145"/>
      <c r="Q34" s="145">
        <f>SUM(Q35:Q36)</f>
        <v>0</v>
      </c>
      <c r="R34" s="146">
        <f>ROUND('Titulinis lapas'!N23,2)</f>
        <v>0</v>
      </c>
      <c r="S34" s="146">
        <f>ROUND('Titulinis lapas'!N24,2)</f>
        <v>0</v>
      </c>
    </row>
    <row r="35" spans="2:19" ht="10.5" customHeight="1" x14ac:dyDescent="0.2">
      <c r="O35" s="147">
        <f>O14</f>
        <v>0</v>
      </c>
      <c r="P35" s="148"/>
      <c r="Q35" s="148">
        <f>+SUMIF(R9:R26,1,K9:K26)</f>
        <v>0</v>
      </c>
      <c r="R35" s="148">
        <f>+Q35-S35</f>
        <v>0</v>
      </c>
      <c r="S35" s="148">
        <f>+ROUND(S34*$Q$35,2)</f>
        <v>0</v>
      </c>
    </row>
    <row r="36" spans="2:19" ht="13.5" thickBot="1" x14ac:dyDescent="0.25">
      <c r="B36" s="149" t="s">
        <v>70</v>
      </c>
      <c r="C36" s="150"/>
      <c r="D36" s="114"/>
      <c r="E36" s="115"/>
      <c r="F36" s="151"/>
      <c r="G36" s="262">
        <f>SUM(K7)</f>
        <v>0</v>
      </c>
      <c r="H36" s="263"/>
      <c r="O36" s="152">
        <f>O15</f>
        <v>0</v>
      </c>
      <c r="P36" s="153"/>
      <c r="Q36" s="153">
        <f>+SUMIF(S9:S26,1,K9:K26)</f>
        <v>0</v>
      </c>
      <c r="R36" s="153">
        <f>+Q36-S36</f>
        <v>0</v>
      </c>
      <c r="S36" s="153">
        <f>+ROUND($S$34*$Q$36,2)</f>
        <v>0</v>
      </c>
    </row>
    <row r="37" spans="2:19" ht="13.5" thickTop="1" x14ac:dyDescent="0.2"/>
    <row r="41" spans="2:19" x14ac:dyDescent="0.2">
      <c r="G41" s="61"/>
    </row>
    <row r="42" spans="2:19" x14ac:dyDescent="0.2">
      <c r="J42" s="19"/>
    </row>
    <row r="43" spans="2:19" x14ac:dyDescent="0.2">
      <c r="I43" s="19"/>
      <c r="J43" s="19"/>
      <c r="K43" s="19"/>
      <c r="L43" s="19"/>
      <c r="M43" s="19"/>
    </row>
  </sheetData>
  <protectedRanges>
    <protectedRange sqref="H41:M41" name="Range1_1"/>
    <protectedRange sqref="F30:H32" name="Range3_1"/>
    <protectedRange sqref="M26 D26:J26" name="Range1_2"/>
    <protectedRange sqref="D10:J25 N9 C9 M9:M25 D9:F9 H9:J9" name="Range1_2_1"/>
    <protectedRange sqref="L9:L29" name="Range1_2_1_1"/>
    <protectedRange sqref="G9" name="Range1_2_1_2"/>
  </protectedRanges>
  <mergeCells count="19">
    <mergeCell ref="B30:E30"/>
    <mergeCell ref="F30:H30"/>
    <mergeCell ref="B1:N1"/>
    <mergeCell ref="B2:J2"/>
    <mergeCell ref="K2:N2"/>
    <mergeCell ref="B29:E29"/>
    <mergeCell ref="F29:H29"/>
    <mergeCell ref="G36:H36"/>
    <mergeCell ref="B31:E31"/>
    <mergeCell ref="F31:H31"/>
    <mergeCell ref="B32:E32"/>
    <mergeCell ref="F32:H32"/>
    <mergeCell ref="S32:S33"/>
    <mergeCell ref="B33:E33"/>
    <mergeCell ref="F33:H33"/>
    <mergeCell ref="B34:E34"/>
    <mergeCell ref="F34:H34"/>
    <mergeCell ref="O32:Q33"/>
    <mergeCell ref="R32:R33"/>
  </mergeCells>
  <conditionalFormatting sqref="B9 B10:C26">
    <cfRule type="expression" dxfId="23" priority="7" stopIfTrue="1">
      <formula>$D8&lt;&gt;0</formula>
    </cfRule>
  </conditionalFormatting>
  <conditionalFormatting sqref="C9:J9">
    <cfRule type="expression" dxfId="22" priority="1" stopIfTrue="1">
      <formula>$D8&lt;&gt;0</formula>
    </cfRule>
  </conditionalFormatting>
  <conditionalFormatting sqref="D10:J26">
    <cfRule type="expression" dxfId="21" priority="5" stopIfTrue="1">
      <formula>$D9&lt;&gt;0</formula>
    </cfRule>
  </conditionalFormatting>
  <conditionalFormatting sqref="F31 F33:F34">
    <cfRule type="cellIs" dxfId="20" priority="8" stopIfTrue="1" operator="lessThan">
      <formula>0</formula>
    </cfRule>
  </conditionalFormatting>
  <conditionalFormatting sqref="G7:K7 D36:G36">
    <cfRule type="cellIs" dxfId="19" priority="11" stopIfTrue="1" operator="lessThan">
      <formula>0</formula>
    </cfRule>
  </conditionalFormatting>
  <conditionalFormatting sqref="K9:K26">
    <cfRule type="expression" dxfId="18" priority="6" stopIfTrue="1">
      <formula>$D8&lt;&gt;0</formula>
    </cfRule>
  </conditionalFormatting>
  <conditionalFormatting sqref="L9:L29">
    <cfRule type="expression" dxfId="17" priority="2" stopIfTrue="1">
      <formula>$D8&lt;&gt;0</formula>
    </cfRule>
  </conditionalFormatting>
  <conditionalFormatting sqref="M9:M26">
    <cfRule type="expression" dxfId="16" priority="3" stopIfTrue="1">
      <formula>$D8&lt;&gt;0</formula>
    </cfRule>
  </conditionalFormatting>
  <conditionalFormatting sqref="P35:S36">
    <cfRule type="cellIs" dxfId="15" priority="9" stopIfTrue="1" operator="lessThan">
      <formula>0</formula>
    </cfRule>
  </conditionalFormatting>
  <conditionalFormatting sqref="Q31:S31">
    <cfRule type="cellIs" dxfId="14" priority="10" stopIfTrue="1" operator="lessThan">
      <formula>0</formula>
    </cfRule>
  </conditionalFormatting>
  <dataValidations count="12">
    <dataValidation allowBlank="1" showInputMessage="1" showErrorMessage="1" promptTitle="Šiame langelyje:" prompt="Taikoma, jei pvz. dalis sąskaitos apmokama kitų fondų/projektų lėšomis" sqref="H9" xr:uid="{B0DED6CC-B418-45C5-A8FF-32246F080CBE}"/>
    <dataValidation allowBlank="1" showInputMessage="1" showErrorMessage="1" promptTitle="Šiame langelyje nurodomas:" prompt="Išlaidų pagrindimo dokumento numeris" sqref="E9" xr:uid="{FEEEC4BC-9CE5-4D6B-AB7E-983889874B3D}"/>
    <dataValidation allowBlank="1" showInputMessage="1" promptTitle="Šiame langelyje nurodomas:" prompt="Intervencinis veiksmo kodas ir pavadinimas, kaip nurodyta pasirašytoje projekto sutartyje. Taikoma tik VSF projektams. Netaikoma SVVP projektų atveju" sqref="M9" xr:uid="{1CB19D58-5D3F-4ED2-85AB-A0182FAE51F1}"/>
    <dataValidation type="list" errorStyle="information" allowBlank="1" showInputMessage="1" showErrorMessage="1" errorTitle="Dėmesio!" error="Šiame langelyje reikia pasirinkti vieną iš sąraše esančiu tipų._x000a_Sąrašą galima iškviesti paspaudus langelio dešinėje puseje atsirandančią rodyklę." sqref="F26" xr:uid="{371BF8E7-9276-4C72-B552-92DE1EF716DC}">
      <formula1>$N$10:$N$11</formula1>
    </dataValidation>
    <dataValidation type="list" allowBlank="1" showInputMessage="1" showErrorMessage="1" sqref="M26" xr:uid="{321F08D9-9166-41CA-BB52-7236FA5F92BC}">
      <formula1>$N$14:$N$15</formula1>
    </dataValidation>
    <dataValidation type="date" allowBlank="1" showInputMessage="1" showErrorMessage="1" errorTitle="Dėmesio!" error="Šiame langelyje reikia nurodyto datą. _x000a_Datos skaičiai turi būti atskirti brukšneliu._x000a_Pavyzdžiui. 2016-01-01." sqref="D9" xr:uid="{852A0CB2-359F-4EA1-BA0C-010A12193100}">
      <formula1>44197</formula1>
      <formula2>47848</formula2>
    </dataValidation>
    <dataValidation allowBlank="1" showInputMessage="1" showErrorMessage="1" errorTitle="Dėmesio!" error="Šiame langelyje reikia nurodyto datą. _x000a_Datos skaičiai turi būti atskirti brukšneliu._x000a_Pavyzdžiui. 2016-01-01." promptTitle="Šiame langelyje nurodomas:" prompt="Tikslus ir pilnas biudžeto eilutės Nr. ir pavadinimas" sqref="C9" xr:uid="{A2888FF6-1E99-4D8F-AEF8-EC6F3297212E}"/>
    <dataValidation type="list" errorStyle="information" allowBlank="1" showInputMessage="1" showErrorMessage="1" errorTitle="Dėmesio!" error="Šiame langelyje reikia pasirinkti vieną iš sąraše esančiu tipų._x000a_Sąrašą galima iškviesti paspaudus langelio dešinėje puseje atsirandančią rodyklę." sqref="F9:F25" xr:uid="{642A0877-D46D-4A01-A896-D60BA0D255BE}">
      <formula1>$O$10:$O$11</formula1>
    </dataValidation>
    <dataValidation type="date" allowBlank="1" showInputMessage="1" showErrorMessage="1" errorTitle="Dėmesio!" error="Šiame langelyje reikia nurodyto datą. _x000a_Datos skaičiai turi būti atskirti brukšneliu._x000a_Pavyzdžiui. 2016-01-01." sqref="D10:D26" xr:uid="{1FEF584F-4F47-4512-A990-B97D646FC4D6}">
      <formula1>41640</formula1>
      <formula2>44926</formula2>
    </dataValidation>
    <dataValidation type="list" allowBlank="1" showInputMessage="1" showErrorMessage="1" sqref="M10:M25" xr:uid="{B58EA21A-143E-4A98-8487-0726DBAE777B}">
      <formula1>$O$14:$O$15</formula1>
    </dataValidation>
    <dataValidation allowBlank="1" showInputMessage="1" showErrorMessage="1" promptTitle="Šiame langelyje nurodoma:" prompt="Kita svarbi informacija (pvz. gali būti įrašomas išlaidų pavadinimas)" sqref="N9" xr:uid="{5C043188-831A-4FCC-8203-47B5352FB9D0}"/>
    <dataValidation allowBlank="1" showInputMessage="1" showErrorMessage="1" promptTitle="Šiame langelyje nurodoma:" prompt="Išlaidų pagrindimo dokumento suma. Tuo atveju, kai PVM į biudžetą moka projekto vykdytojas, nurodoma deklaruojamo PVM dydžio suma" sqref="G9" xr:uid="{2F3D75D1-883D-4BBA-A6B9-93A2F32792B7}"/>
  </dataValidations>
  <pageMargins left="0.59055118110236227" right="0.39370078740157483" top="0.78740157480314965" bottom="0.39370078740157483" header="0.51181102362204722" footer="0.51181102362204722"/>
  <pageSetup paperSize="8"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Nurodomas" prompt="ekonominės klasifikacijos kodas iš sąrašo. Jei reikiamo kodo nėra, jis įrašomas." xr:uid="{81AF933B-B298-476A-A15E-70B77EB01971}">
          <x14:formula1>
            <xm:f>'Titulinis lapas'!$AR$48:$AR$51</xm:f>
          </x14:formula1>
          <xm:sqref>L9:L29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84"/>
  <sheetViews>
    <sheetView view="pageBreakPreview" topLeftCell="B1" zoomScale="115" zoomScaleNormal="85" zoomScaleSheetLayoutView="115" workbookViewId="0">
      <selection activeCell="H25" sqref="H25"/>
    </sheetView>
  </sheetViews>
  <sheetFormatPr defaultColWidth="8.85546875" defaultRowHeight="15" x14ac:dyDescent="0.25"/>
  <cols>
    <col min="1" max="1" width="8.85546875" style="26"/>
    <col min="2" max="2" width="16" style="27" customWidth="1"/>
    <col min="3" max="3" width="16.42578125" style="27" customWidth="1"/>
    <col min="4" max="5" width="19.140625" style="27" customWidth="1"/>
    <col min="6" max="6" width="19.42578125" style="27" customWidth="1"/>
    <col min="7" max="7" width="22" style="27" customWidth="1"/>
    <col min="8" max="8" width="19.42578125" style="27" customWidth="1"/>
    <col min="9" max="9" width="17.5703125" style="27" customWidth="1"/>
    <col min="10" max="10" width="16.5703125" style="27" customWidth="1"/>
    <col min="11" max="11" width="22" style="26" customWidth="1"/>
    <col min="12" max="12" width="10.85546875" style="26" customWidth="1"/>
    <col min="13" max="13" width="14.42578125" style="26" customWidth="1"/>
    <col min="14" max="14" width="8.42578125" style="26" customWidth="1"/>
    <col min="15" max="15" width="10.42578125" style="26" customWidth="1"/>
    <col min="16" max="16" width="6.85546875" style="26" customWidth="1"/>
    <col min="17" max="17" width="9.42578125" style="26" customWidth="1"/>
    <col min="18" max="18" width="6" style="26" customWidth="1"/>
    <col min="19" max="19" width="4.5703125" style="26" customWidth="1"/>
    <col min="20" max="21" width="7.42578125" style="26" customWidth="1"/>
    <col min="22" max="23" width="8.5703125" style="26" customWidth="1"/>
    <col min="24" max="24" width="12.85546875" style="26" customWidth="1"/>
    <col min="25" max="25" width="11.85546875" style="26" customWidth="1"/>
    <col min="26" max="26" width="19.85546875" style="26" customWidth="1"/>
    <col min="27" max="27" width="13.42578125" style="26" customWidth="1"/>
    <col min="28" max="28" width="14.42578125" style="26" customWidth="1"/>
    <col min="29" max="29" width="22.85546875" style="26" customWidth="1"/>
    <col min="30" max="30" width="17.42578125" style="26" customWidth="1"/>
    <col min="31" max="31" width="16.140625" style="26" customWidth="1"/>
    <col min="32" max="32" width="18.5703125" style="26" customWidth="1"/>
    <col min="33" max="33" width="21.140625" style="26" customWidth="1"/>
    <col min="34" max="34" width="25.42578125" style="26" customWidth="1"/>
    <col min="35" max="35" width="42" style="26" customWidth="1"/>
    <col min="36" max="36" width="16.5703125" style="26" customWidth="1"/>
    <col min="37" max="37" width="19.140625" style="26" customWidth="1"/>
    <col min="38" max="38" width="31" style="26" customWidth="1"/>
    <col min="39" max="39" width="45.85546875" style="26" customWidth="1"/>
    <col min="40" max="40" width="33.42578125" style="26" customWidth="1"/>
    <col min="41" max="16384" width="8.85546875" style="26"/>
  </cols>
  <sheetData>
    <row r="1" spans="1:17" s="154" customFormat="1" ht="12.75" x14ac:dyDescent="0.2">
      <c r="B1" s="269"/>
      <c r="C1" s="269"/>
      <c r="D1" s="155"/>
      <c r="E1" s="155"/>
      <c r="F1" s="156"/>
      <c r="G1" s="155"/>
      <c r="H1" s="155"/>
      <c r="I1" s="155"/>
      <c r="J1" s="155"/>
      <c r="O1" s="157"/>
    </row>
    <row r="2" spans="1:17" s="154" customFormat="1" ht="15" customHeight="1" x14ac:dyDescent="0.2">
      <c r="A2" s="158"/>
      <c r="B2" s="270" t="s">
        <v>78</v>
      </c>
      <c r="C2" s="270"/>
      <c r="D2" s="270"/>
      <c r="E2" s="270"/>
      <c r="F2" s="270"/>
      <c r="G2" s="270"/>
      <c r="H2" s="270"/>
      <c r="I2" s="270"/>
      <c r="J2" s="159"/>
      <c r="K2" s="160" t="s">
        <v>79</v>
      </c>
      <c r="O2" s="157"/>
    </row>
    <row r="3" spans="1:17" s="154" customFormat="1" ht="16.350000000000001" customHeight="1" x14ac:dyDescent="0.2">
      <c r="A3" s="158"/>
      <c r="B3" s="161"/>
      <c r="C3" s="161"/>
      <c r="D3" s="268" t="s">
        <v>80</v>
      </c>
      <c r="E3" s="268"/>
      <c r="F3" s="268"/>
      <c r="G3" s="268"/>
      <c r="H3" s="161"/>
      <c r="I3" s="161"/>
      <c r="J3" s="161"/>
      <c r="K3" s="158"/>
      <c r="O3" s="157"/>
    </row>
    <row r="4" spans="1:17" s="154" customFormat="1" ht="47.45" customHeight="1" x14ac:dyDescent="0.2">
      <c r="A4" s="267" t="s">
        <v>81</v>
      </c>
      <c r="B4" s="267" t="s">
        <v>306</v>
      </c>
      <c r="C4" s="267" t="s">
        <v>82</v>
      </c>
      <c r="D4" s="267" t="s">
        <v>307</v>
      </c>
      <c r="E4" s="267"/>
      <c r="F4" s="267"/>
      <c r="G4" s="267"/>
      <c r="H4" s="267" t="s">
        <v>308</v>
      </c>
      <c r="I4" s="267" t="s">
        <v>83</v>
      </c>
      <c r="J4" s="267" t="s">
        <v>84</v>
      </c>
      <c r="K4" s="267" t="s">
        <v>85</v>
      </c>
      <c r="O4" s="157"/>
    </row>
    <row r="5" spans="1:17" s="154" customFormat="1" ht="77.25" customHeight="1" x14ac:dyDescent="0.2">
      <c r="A5" s="267"/>
      <c r="B5" s="267"/>
      <c r="C5" s="267"/>
      <c r="D5" s="93" t="s">
        <v>317</v>
      </c>
      <c r="E5" s="93" t="s">
        <v>318</v>
      </c>
      <c r="F5" s="93" t="s">
        <v>309</v>
      </c>
      <c r="G5" s="93" t="s">
        <v>86</v>
      </c>
      <c r="H5" s="267"/>
      <c r="I5" s="267"/>
      <c r="J5" s="267"/>
      <c r="K5" s="267"/>
      <c r="O5" s="157"/>
    </row>
    <row r="6" spans="1:17" s="155" customFormat="1" ht="18.75" customHeight="1" x14ac:dyDescent="0.2">
      <c r="A6" s="94">
        <v>1</v>
      </c>
      <c r="B6" s="94">
        <v>2</v>
      </c>
      <c r="C6" s="94">
        <v>3</v>
      </c>
      <c r="D6" s="94">
        <v>4</v>
      </c>
      <c r="E6" s="94">
        <v>5</v>
      </c>
      <c r="F6" s="94">
        <v>6</v>
      </c>
      <c r="G6" s="94">
        <v>7</v>
      </c>
      <c r="H6" s="94">
        <v>8</v>
      </c>
      <c r="I6" s="94">
        <v>9</v>
      </c>
      <c r="J6" s="94">
        <v>10</v>
      </c>
      <c r="K6" s="94">
        <v>11</v>
      </c>
      <c r="M6" s="154"/>
      <c r="N6" s="162"/>
      <c r="Q6" s="154"/>
    </row>
    <row r="7" spans="1:17" s="164" customFormat="1" ht="12.75" x14ac:dyDescent="0.2">
      <c r="A7" s="101"/>
      <c r="B7" s="101"/>
      <c r="C7" s="101"/>
      <c r="D7" s="101"/>
      <c r="E7" s="101"/>
      <c r="F7" s="101"/>
      <c r="G7" s="101"/>
      <c r="H7" s="101"/>
      <c r="I7" s="163"/>
      <c r="J7" s="101"/>
      <c r="K7" s="139"/>
      <c r="N7" s="165"/>
    </row>
    <row r="8" spans="1:17" s="164" customFormat="1" ht="12.75" x14ac:dyDescent="0.2">
      <c r="A8" s="101"/>
      <c r="B8" s="101"/>
      <c r="C8" s="101"/>
      <c r="D8" s="101"/>
      <c r="E8" s="101"/>
      <c r="F8" s="101"/>
      <c r="G8" s="101"/>
      <c r="H8" s="101"/>
      <c r="I8" s="163"/>
      <c r="J8" s="101"/>
      <c r="K8" s="139"/>
      <c r="N8" s="165"/>
    </row>
    <row r="9" spans="1:17" s="164" customFormat="1" ht="12.75" x14ac:dyDescent="0.2">
      <c r="A9" s="101"/>
      <c r="B9" s="101"/>
      <c r="C9" s="101"/>
      <c r="D9" s="101"/>
      <c r="E9" s="101"/>
      <c r="F9" s="101"/>
      <c r="G9" s="101"/>
      <c r="H9" s="101"/>
      <c r="I9" s="163"/>
      <c r="J9" s="101"/>
      <c r="K9" s="139"/>
      <c r="N9" s="165"/>
    </row>
    <row r="10" spans="1:17" s="164" customFormat="1" ht="12.75" x14ac:dyDescent="0.2">
      <c r="A10" s="101"/>
      <c r="B10" s="101"/>
      <c r="C10" s="101"/>
      <c r="D10" s="101"/>
      <c r="E10" s="101"/>
      <c r="F10" s="101"/>
      <c r="G10" s="101"/>
      <c r="H10" s="101"/>
      <c r="I10" s="163"/>
      <c r="J10" s="101"/>
      <c r="K10" s="139"/>
    </row>
    <row r="11" spans="1:17" s="164" customFormat="1" ht="12.75" x14ac:dyDescent="0.2">
      <c r="A11" s="101"/>
      <c r="B11" s="101"/>
      <c r="C11" s="101"/>
      <c r="D11" s="101"/>
      <c r="E11" s="101"/>
      <c r="F11" s="101"/>
      <c r="G11" s="101"/>
      <c r="H11" s="101"/>
      <c r="I11" s="163"/>
      <c r="J11" s="101"/>
      <c r="K11" s="139"/>
    </row>
    <row r="12" spans="1:17" s="164" customFormat="1" ht="12.75" x14ac:dyDescent="0.2">
      <c r="A12" s="101"/>
      <c r="B12" s="101"/>
      <c r="C12" s="101"/>
      <c r="D12" s="101"/>
      <c r="E12" s="101"/>
      <c r="F12" s="101"/>
      <c r="G12" s="101"/>
      <c r="H12" s="101"/>
      <c r="I12" s="163"/>
      <c r="J12" s="101"/>
      <c r="K12" s="139"/>
      <c r="L12" s="166"/>
      <c r="M12" s="166"/>
    </row>
    <row r="13" spans="1:17" s="164" customFormat="1" ht="12.75" x14ac:dyDescent="0.2">
      <c r="A13" s="167"/>
      <c r="B13" s="101"/>
      <c r="C13" s="101"/>
      <c r="D13" s="101"/>
      <c r="E13" s="101"/>
      <c r="F13" s="101"/>
      <c r="G13" s="101"/>
      <c r="H13" s="101"/>
      <c r="I13" s="163"/>
      <c r="J13" s="101"/>
      <c r="K13" s="139"/>
      <c r="L13" s="166"/>
      <c r="M13" s="166"/>
    </row>
    <row r="14" spans="1:17" s="164" customFormat="1" ht="12.75" x14ac:dyDescent="0.2">
      <c r="A14" s="167"/>
      <c r="B14" s="101"/>
      <c r="C14" s="101"/>
      <c r="D14" s="101"/>
      <c r="E14" s="101"/>
      <c r="F14" s="101"/>
      <c r="G14" s="101"/>
      <c r="H14" s="101"/>
      <c r="I14" s="163"/>
      <c r="J14" s="101"/>
      <c r="K14" s="139"/>
      <c r="L14" s="166"/>
      <c r="M14" s="166"/>
    </row>
    <row r="15" spans="1:17" s="164" customFormat="1" ht="12.75" x14ac:dyDescent="0.2">
      <c r="A15" s="167"/>
      <c r="B15" s="101"/>
      <c r="C15" s="101"/>
      <c r="D15" s="101"/>
      <c r="E15" s="101"/>
      <c r="F15" s="101"/>
      <c r="G15" s="101"/>
      <c r="H15" s="101"/>
      <c r="I15" s="163"/>
      <c r="J15" s="101"/>
      <c r="K15" s="139"/>
    </row>
    <row r="16" spans="1:17" s="164" customFormat="1" ht="12.75" x14ac:dyDescent="0.2">
      <c r="A16" s="167"/>
      <c r="B16" s="101"/>
      <c r="C16" s="101"/>
      <c r="D16" s="101"/>
      <c r="E16" s="101"/>
      <c r="F16" s="101"/>
      <c r="G16" s="101"/>
      <c r="H16" s="101"/>
      <c r="I16" s="163"/>
      <c r="J16" s="101"/>
      <c r="K16" s="139"/>
    </row>
    <row r="17" spans="2:11" s="164" customFormat="1" ht="12.75" x14ac:dyDescent="0.2">
      <c r="B17" s="168"/>
      <c r="C17" s="168"/>
      <c r="D17" s="168"/>
      <c r="E17" s="168"/>
      <c r="F17" s="168"/>
      <c r="G17" s="168"/>
      <c r="H17" s="168"/>
      <c r="I17" s="168"/>
      <c r="J17" s="168"/>
      <c r="K17" s="169"/>
    </row>
    <row r="18" spans="2:11" s="164" customFormat="1" ht="12.75" x14ac:dyDescent="0.2">
      <c r="B18" s="168"/>
      <c r="C18" s="168"/>
      <c r="D18" s="168"/>
      <c r="E18" s="168"/>
      <c r="F18" s="168"/>
      <c r="G18" s="168"/>
      <c r="H18" s="168"/>
      <c r="I18" s="168"/>
      <c r="J18" s="168"/>
      <c r="K18" s="169"/>
    </row>
    <row r="19" spans="2:11" s="164" customFormat="1" ht="12.75" x14ac:dyDescent="0.2">
      <c r="B19" s="168"/>
      <c r="C19" s="168"/>
      <c r="D19" s="168"/>
      <c r="E19" s="168"/>
      <c r="F19" s="168"/>
      <c r="G19" s="168"/>
      <c r="H19" s="168"/>
      <c r="I19" s="168"/>
      <c r="J19" s="168"/>
      <c r="K19" s="169"/>
    </row>
    <row r="20" spans="2:11" s="164" customFormat="1" ht="12.75" x14ac:dyDescent="0.2">
      <c r="B20" s="168"/>
      <c r="C20" s="168"/>
      <c r="D20" s="168"/>
      <c r="E20" s="168"/>
      <c r="F20" s="168"/>
      <c r="G20" s="168"/>
      <c r="H20" s="168"/>
      <c r="I20" s="168"/>
      <c r="J20" s="168"/>
      <c r="K20" s="169"/>
    </row>
    <row r="21" spans="2:11" s="58" customFormat="1" x14ac:dyDescent="0.2">
      <c r="B21" s="59"/>
      <c r="C21" s="59"/>
      <c r="D21" s="59"/>
      <c r="E21" s="59"/>
      <c r="F21" s="59"/>
      <c r="G21" s="59"/>
      <c r="H21" s="59"/>
      <c r="I21" s="59"/>
      <c r="J21" s="59"/>
      <c r="K21" s="60"/>
    </row>
    <row r="22" spans="2:11" s="58" customFormat="1" x14ac:dyDescent="0.2">
      <c r="B22" s="59"/>
      <c r="C22" s="59"/>
      <c r="D22" s="59"/>
      <c r="E22" s="59"/>
      <c r="F22" s="59"/>
      <c r="G22" s="59"/>
      <c r="H22" s="59"/>
      <c r="I22" s="59"/>
      <c r="J22" s="59"/>
      <c r="K22" s="60"/>
    </row>
    <row r="23" spans="2:11" s="58" customFormat="1" x14ac:dyDescent="0.2">
      <c r="B23" s="59"/>
      <c r="C23" s="59"/>
      <c r="D23" s="59"/>
      <c r="E23" s="59"/>
      <c r="F23" s="59"/>
      <c r="G23" s="59"/>
      <c r="H23" s="59"/>
      <c r="I23" s="59"/>
      <c r="J23" s="59"/>
      <c r="K23" s="60"/>
    </row>
    <row r="24" spans="2:11" s="58" customFormat="1" x14ac:dyDescent="0.2">
      <c r="B24" s="59"/>
      <c r="C24" s="59"/>
      <c r="D24" s="59"/>
      <c r="E24" s="59"/>
      <c r="F24" s="59"/>
      <c r="G24" s="59"/>
      <c r="H24" s="59"/>
      <c r="I24" s="59"/>
      <c r="J24" s="59"/>
      <c r="K24" s="60"/>
    </row>
    <row r="25" spans="2:11" x14ac:dyDescent="0.25">
      <c r="K25" s="57"/>
    </row>
    <row r="26" spans="2:11" x14ac:dyDescent="0.25">
      <c r="K26" s="57"/>
    </row>
    <row r="27" spans="2:11" x14ac:dyDescent="0.25">
      <c r="K27" s="57"/>
    </row>
    <row r="28" spans="2:11" x14ac:dyDescent="0.25">
      <c r="K28" s="57"/>
    </row>
    <row r="29" spans="2:11" x14ac:dyDescent="0.25">
      <c r="K29" s="57"/>
    </row>
    <row r="30" spans="2:11" x14ac:dyDescent="0.25">
      <c r="K30" s="57"/>
    </row>
    <row r="31" spans="2:11" x14ac:dyDescent="0.25">
      <c r="K31" s="57"/>
    </row>
    <row r="32" spans="2:11" x14ac:dyDescent="0.25">
      <c r="K32" s="57"/>
    </row>
    <row r="33" spans="11:11" x14ac:dyDescent="0.25">
      <c r="K33" s="57"/>
    </row>
    <row r="34" spans="11:11" x14ac:dyDescent="0.25">
      <c r="K34" s="57"/>
    </row>
    <row r="35" spans="11:11" x14ac:dyDescent="0.25">
      <c r="K35" s="57"/>
    </row>
    <row r="36" spans="11:11" x14ac:dyDescent="0.25">
      <c r="K36" s="57"/>
    </row>
    <row r="37" spans="11:11" x14ac:dyDescent="0.25">
      <c r="K37" s="57"/>
    </row>
    <row r="38" spans="11:11" x14ac:dyDescent="0.25">
      <c r="K38" s="57"/>
    </row>
    <row r="39" spans="11:11" x14ac:dyDescent="0.25">
      <c r="K39" s="57"/>
    </row>
    <row r="40" spans="11:11" x14ac:dyDescent="0.25">
      <c r="K40" s="57"/>
    </row>
    <row r="41" spans="11:11" x14ac:dyDescent="0.25">
      <c r="K41" s="57"/>
    </row>
    <row r="42" spans="11:11" x14ac:dyDescent="0.25">
      <c r="K42" s="57"/>
    </row>
    <row r="43" spans="11:11" x14ac:dyDescent="0.25">
      <c r="K43" s="57"/>
    </row>
    <row r="44" spans="11:11" x14ac:dyDescent="0.25">
      <c r="K44" s="57"/>
    </row>
    <row r="45" spans="11:11" x14ac:dyDescent="0.25">
      <c r="K45" s="57"/>
    </row>
    <row r="46" spans="11:11" x14ac:dyDescent="0.25">
      <c r="K46" s="57"/>
    </row>
    <row r="47" spans="11:11" x14ac:dyDescent="0.25">
      <c r="K47" s="57"/>
    </row>
    <row r="48" spans="11:11" x14ac:dyDescent="0.25">
      <c r="K48" s="57"/>
    </row>
    <row r="49" spans="11:11" x14ac:dyDescent="0.25">
      <c r="K49" s="57"/>
    </row>
    <row r="50" spans="11:11" x14ac:dyDescent="0.25">
      <c r="K50" s="57"/>
    </row>
    <row r="51" spans="11:11" x14ac:dyDescent="0.25">
      <c r="K51" s="57"/>
    </row>
    <row r="52" spans="11:11" x14ac:dyDescent="0.25">
      <c r="K52" s="57"/>
    </row>
    <row r="53" spans="11:11" x14ac:dyDescent="0.25">
      <c r="K53" s="57"/>
    </row>
    <row r="54" spans="11:11" x14ac:dyDescent="0.25">
      <c r="K54" s="57"/>
    </row>
    <row r="55" spans="11:11" x14ac:dyDescent="0.25">
      <c r="K55" s="57"/>
    </row>
    <row r="56" spans="11:11" x14ac:dyDescent="0.25">
      <c r="K56" s="57"/>
    </row>
    <row r="57" spans="11:11" x14ac:dyDescent="0.25">
      <c r="K57" s="57"/>
    </row>
    <row r="58" spans="11:11" x14ac:dyDescent="0.25">
      <c r="K58" s="57"/>
    </row>
    <row r="59" spans="11:11" x14ac:dyDescent="0.25">
      <c r="K59" s="57"/>
    </row>
    <row r="60" spans="11:11" x14ac:dyDescent="0.25">
      <c r="K60" s="57"/>
    </row>
    <row r="61" spans="11:11" x14ac:dyDescent="0.25">
      <c r="K61" s="57"/>
    </row>
    <row r="62" spans="11:11" x14ac:dyDescent="0.25">
      <c r="K62" s="57"/>
    </row>
    <row r="63" spans="11:11" x14ac:dyDescent="0.25">
      <c r="K63" s="57"/>
    </row>
    <row r="64" spans="11:11" x14ac:dyDescent="0.25">
      <c r="K64" s="57"/>
    </row>
    <row r="65" spans="11:11" x14ac:dyDescent="0.25">
      <c r="K65" s="57"/>
    </row>
    <row r="66" spans="11:11" x14ac:dyDescent="0.25">
      <c r="K66" s="57"/>
    </row>
    <row r="67" spans="11:11" x14ac:dyDescent="0.25">
      <c r="K67" s="57"/>
    </row>
    <row r="68" spans="11:11" x14ac:dyDescent="0.25">
      <c r="K68" s="57"/>
    </row>
    <row r="69" spans="11:11" x14ac:dyDescent="0.25">
      <c r="K69" s="57"/>
    </row>
    <row r="70" spans="11:11" x14ac:dyDescent="0.25">
      <c r="K70" s="57"/>
    </row>
    <row r="71" spans="11:11" x14ac:dyDescent="0.25">
      <c r="K71" s="57"/>
    </row>
    <row r="72" spans="11:11" x14ac:dyDescent="0.25">
      <c r="K72" s="57"/>
    </row>
    <row r="73" spans="11:11" x14ac:dyDescent="0.25">
      <c r="K73" s="57"/>
    </row>
    <row r="74" spans="11:11" x14ac:dyDescent="0.25">
      <c r="K74" s="57"/>
    </row>
    <row r="75" spans="11:11" x14ac:dyDescent="0.25">
      <c r="K75" s="57"/>
    </row>
    <row r="76" spans="11:11" x14ac:dyDescent="0.25">
      <c r="K76" s="57"/>
    </row>
    <row r="77" spans="11:11" x14ac:dyDescent="0.25">
      <c r="K77" s="57"/>
    </row>
    <row r="78" spans="11:11" x14ac:dyDescent="0.25">
      <c r="K78" s="57"/>
    </row>
    <row r="79" spans="11:11" x14ac:dyDescent="0.25">
      <c r="K79" s="57"/>
    </row>
    <row r="80" spans="11:11" x14ac:dyDescent="0.25">
      <c r="K80" s="57"/>
    </row>
    <row r="81" spans="11:11" x14ac:dyDescent="0.25">
      <c r="K81" s="57"/>
    </row>
    <row r="82" spans="11:11" x14ac:dyDescent="0.25">
      <c r="K82" s="57"/>
    </row>
    <row r="83" spans="11:11" x14ac:dyDescent="0.25">
      <c r="K83" s="57"/>
    </row>
    <row r="84" spans="11:11" x14ac:dyDescent="0.25">
      <c r="K84" s="57"/>
    </row>
    <row r="85" spans="11:11" x14ac:dyDescent="0.25">
      <c r="K85" s="57"/>
    </row>
    <row r="86" spans="11:11" x14ac:dyDescent="0.25">
      <c r="K86" s="57"/>
    </row>
    <row r="87" spans="11:11" x14ac:dyDescent="0.25">
      <c r="K87" s="57"/>
    </row>
    <row r="88" spans="11:11" x14ac:dyDescent="0.25">
      <c r="K88" s="57"/>
    </row>
    <row r="89" spans="11:11" x14ac:dyDescent="0.25">
      <c r="K89" s="57"/>
    </row>
    <row r="90" spans="11:11" x14ac:dyDescent="0.25">
      <c r="K90" s="57"/>
    </row>
    <row r="91" spans="11:11" x14ac:dyDescent="0.25">
      <c r="K91" s="57"/>
    </row>
    <row r="92" spans="11:11" x14ac:dyDescent="0.25">
      <c r="K92" s="57"/>
    </row>
    <row r="93" spans="11:11" x14ac:dyDescent="0.25">
      <c r="K93" s="57"/>
    </row>
    <row r="94" spans="11:11" x14ac:dyDescent="0.25">
      <c r="K94" s="57"/>
    </row>
    <row r="95" spans="11:11" x14ac:dyDescent="0.25">
      <c r="K95" s="57"/>
    </row>
    <row r="96" spans="11:11" x14ac:dyDescent="0.25">
      <c r="K96" s="57"/>
    </row>
    <row r="97" spans="11:11" x14ac:dyDescent="0.25">
      <c r="K97" s="57"/>
    </row>
    <row r="98" spans="11:11" x14ac:dyDescent="0.25">
      <c r="K98" s="57"/>
    </row>
    <row r="99" spans="11:11" x14ac:dyDescent="0.25">
      <c r="K99" s="57"/>
    </row>
    <row r="100" spans="11:11" x14ac:dyDescent="0.25">
      <c r="K100" s="57"/>
    </row>
    <row r="101" spans="11:11" x14ac:dyDescent="0.25">
      <c r="K101" s="57"/>
    </row>
    <row r="102" spans="11:11" x14ac:dyDescent="0.25">
      <c r="K102" s="57"/>
    </row>
    <row r="103" spans="11:11" x14ac:dyDescent="0.25">
      <c r="K103" s="57"/>
    </row>
    <row r="104" spans="11:11" x14ac:dyDescent="0.25">
      <c r="K104" s="57"/>
    </row>
    <row r="105" spans="11:11" x14ac:dyDescent="0.25">
      <c r="K105" s="57"/>
    </row>
    <row r="106" spans="11:11" x14ac:dyDescent="0.25">
      <c r="K106" s="57"/>
    </row>
    <row r="107" spans="11:11" x14ac:dyDescent="0.25">
      <c r="K107" s="57"/>
    </row>
    <row r="108" spans="11:11" x14ac:dyDescent="0.25">
      <c r="K108" s="57"/>
    </row>
    <row r="109" spans="11:11" x14ac:dyDescent="0.25">
      <c r="K109" s="57"/>
    </row>
    <row r="110" spans="11:11" x14ac:dyDescent="0.25">
      <c r="K110" s="57"/>
    </row>
    <row r="111" spans="11:11" x14ac:dyDescent="0.25">
      <c r="K111" s="57"/>
    </row>
    <row r="112" spans="11:11" x14ac:dyDescent="0.25">
      <c r="K112" s="57"/>
    </row>
    <row r="113" spans="11:11" x14ac:dyDescent="0.25">
      <c r="K113" s="57"/>
    </row>
    <row r="114" spans="11:11" x14ac:dyDescent="0.25">
      <c r="K114" s="57"/>
    </row>
    <row r="175" spans="10:11" ht="15.75" thickBot="1" x14ac:dyDescent="0.3"/>
    <row r="176" spans="10:11" ht="26.25" thickBot="1" x14ac:dyDescent="0.3">
      <c r="J176" s="55" t="s">
        <v>87</v>
      </c>
      <c r="K176" s="28"/>
    </row>
    <row r="177" spans="10:11" ht="51.75" thickBot="1" x14ac:dyDescent="0.3">
      <c r="J177" s="56" t="s">
        <v>88</v>
      </c>
      <c r="K177" s="28"/>
    </row>
    <row r="178" spans="10:11" ht="39" thickBot="1" x14ac:dyDescent="0.3">
      <c r="J178" s="56" t="s">
        <v>89</v>
      </c>
      <c r="K178" s="28"/>
    </row>
    <row r="179" spans="10:11" ht="15.75" thickBot="1" x14ac:dyDescent="0.3">
      <c r="J179" s="56" t="s">
        <v>90</v>
      </c>
      <c r="K179" s="28"/>
    </row>
    <row r="180" spans="10:11" ht="179.25" thickBot="1" x14ac:dyDescent="0.3">
      <c r="J180" s="55" t="s">
        <v>91</v>
      </c>
      <c r="K180" s="29"/>
    </row>
    <row r="181" spans="10:11" ht="166.5" thickBot="1" x14ac:dyDescent="0.3">
      <c r="J181" s="56" t="s">
        <v>92</v>
      </c>
      <c r="K181" s="29"/>
    </row>
    <row r="182" spans="10:11" ht="141" thickBot="1" x14ac:dyDescent="0.3">
      <c r="J182" s="56" t="s">
        <v>93</v>
      </c>
      <c r="K182" s="29"/>
    </row>
    <row r="183" spans="10:11" ht="51.75" thickBot="1" x14ac:dyDescent="0.3">
      <c r="J183" s="56" t="s">
        <v>94</v>
      </c>
      <c r="K183" s="29"/>
    </row>
    <row r="184" spans="10:11" ht="39" thickBot="1" x14ac:dyDescent="0.3">
      <c r="J184" s="56" t="s">
        <v>95</v>
      </c>
      <c r="K184" s="29"/>
    </row>
  </sheetData>
  <sheetProtection formatCells="0" formatColumns="0" formatRows="0" insertRows="0" autoFilter="0" pivotTables="0"/>
  <mergeCells count="11">
    <mergeCell ref="B1:C1"/>
    <mergeCell ref="D4:G4"/>
    <mergeCell ref="H4:H5"/>
    <mergeCell ref="I4:I5"/>
    <mergeCell ref="J4:J5"/>
    <mergeCell ref="B2:I2"/>
    <mergeCell ref="A4:A5"/>
    <mergeCell ref="D3:G3"/>
    <mergeCell ref="K4:K5"/>
    <mergeCell ref="B4:B5"/>
    <mergeCell ref="C4:C5"/>
  </mergeCells>
  <conditionalFormatting sqref="I7:I16">
    <cfRule type="expression" dxfId="13" priority="3" stopIfTrue="1">
      <formula>AND(#REF!&lt;&gt;0,I7="")</formula>
    </cfRule>
    <cfRule type="cellIs" dxfId="12" priority="4" stopIfTrue="1" operator="notEqual">
      <formula>""</formula>
    </cfRule>
  </conditionalFormatting>
  <conditionalFormatting sqref="I8:I16">
    <cfRule type="expression" dxfId="11" priority="1" stopIfTrue="1">
      <formula>AND(#REF!&lt;&gt;0,I8="")</formula>
    </cfRule>
    <cfRule type="cellIs" dxfId="10" priority="2" stopIfTrue="1" operator="notEqual">
      <formula>""</formula>
    </cfRule>
  </conditionalFormatting>
  <dataValidations count="9">
    <dataValidation allowBlank="1" showInputMessage="1" showErrorMessage="1" promptTitle="Šiame langelyje nurodomas:" prompt="Projekto sutarties SSS 1 priedo 10 dalyje „Projekto veiklos ir įgyvendinimo rezultatai“  nurodytos atitinkamos veiklos numeris ir pavadinimas" sqref="B7:B16" xr:uid="{3084B1A5-8E3E-4238-9135-69B7AC10969F}"/>
    <dataValidation allowBlank="1" showInputMessage="1" showErrorMessage="1" promptTitle="Šiame langelyje nurodomas:" prompt="Tikslus ir pilnas biudžeto eilutės Nr. ir pavadinimas, kaip nurodoma projekto sutartyje" sqref="C7:C16" xr:uid="{4A06D18D-B8EA-4AD2-ABEE-CF2E8546857D}"/>
    <dataValidation allowBlank="1" showInputMessage="1" showErrorMessage="1" promptTitle="Šiame langelyje nurodomas:" prompt="Tikslus rodiklio pavadinimas, kaip nurodoma projekto sutartyje" sqref="D7:D16" xr:uid="{A94790B9-9F43-4DF4-AA4C-057451A9CEB0}"/>
    <dataValidation allowBlank="1" showInputMessage="1" showErrorMessage="1" promptTitle="Šiame langelyje nurodoma:" prompt="Pasiekta reikšmė per ataskaitinį laikotarpį. Jei ataskaitiniu laikotarpiu vertė nesikeitė, o buvo deklaruota ankstesniais mokėjimo dokumentais, įrašomas &quot;0&quot;." sqref="F7:F16" xr:uid="{7F670E58-9A6A-4444-A156-CBDE3D475C8A}"/>
    <dataValidation allowBlank="1" showInputMessage="1" showErrorMessage="1" promptTitle="Šiame langelyje nurodoma:" prompt="Pasiekta reikšmė per visą projekto laikotarpį. Įvertinami visų ankstesnių mokėjimo dokumentų deklaruoti veiklos rodikliai (rodikliai vedami kaupiamuoju būdu)" sqref="G7:G16" xr:uid="{DF14CDF3-5E92-4D2B-907B-C681AFAE88DA}"/>
    <dataValidation allowBlank="1" showInputMessage="1" showErrorMessage="1" promptTitle="Šiame langelyje nurodomas:" prompt="Mokėjimo dokumento Nr., kuriuo pasiekta deklaruojama rodiklio reikšmė. Jei rodiklis deklaruotas keliais dokumentais, įrašomi visų numeriai." sqref="H7:H16" xr:uid="{44FF2FF3-19A1-42E5-B85E-3B522BF513CE}"/>
    <dataValidation allowBlank="1" showInputMessage="1" showErrorMessage="1" promptTitle="Šiame langelyje nurodomas:" prompt="Iš patvirtinto projekto pirkimų plano įrašomas deklaruojamos veiklos rodiklio pirkimo numeris" sqref="J7:J16" xr:uid="{B0AA3D41-B081-4DEE-B221-5FB21192D5C3}"/>
    <dataValidation allowBlank="1" showInputMessage="1" showErrorMessage="1" promptTitle="Šiame langelyje nurodoma:" prompt="Kita svarbi informacija (pvz. gali būti įrašomas išlaidų pavadinimas)" sqref="K7:K16" xr:uid="{FF350FCA-F787-48E6-9F55-516DDD5123C9}"/>
    <dataValidation allowBlank="1" showInputMessage="1" showErrorMessage="1" promptTitle="Šiame langelyje nurodomas:" prompt="Rodiklio reikšmė, kaip nurodoma projekto sutartyje" sqref="E7:E16" xr:uid="{F8126938-B26B-494D-88FF-7E5AF4CC3D1A}"/>
  </dataValidations>
  <pageMargins left="0.31496062992125984" right="0.15748031496062992" top="0.74803149606299213" bottom="0.74803149606299213" header="0.31496062992125984" footer="0.31496062992125984"/>
  <pageSetup paperSize="8" orientation="landscape" r:id="rId1"/>
  <headerFooter>
    <oddHeader>&amp;C2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Šiame langelyje reikia pasirinkti įrašą iš sąrašo." prompt="Pasirenkamas vienas iš atsakymų (Taip arba Ne)" xr:uid="{00000000-0002-0000-0500-000000000000}">
          <x14:formula1>
            <xm:f>Sheet6!$D$70:$D$71</xm:f>
          </x14:formula1>
          <xm:sqref>I7:I16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1CF36-3CC9-47C7-BF82-8FBC4251B5EB}">
  <dimension ref="A2:S106"/>
  <sheetViews>
    <sheetView view="pageBreakPreview" zoomScale="115" zoomScaleNormal="85" zoomScaleSheetLayoutView="115" workbookViewId="0">
      <selection activeCell="M44" sqref="M44"/>
    </sheetView>
  </sheetViews>
  <sheetFormatPr defaultColWidth="8.85546875" defaultRowHeight="12.75" x14ac:dyDescent="0.2"/>
  <cols>
    <col min="1" max="1" width="12.5703125" style="62" customWidth="1"/>
    <col min="2" max="2" width="20.42578125" style="62" customWidth="1"/>
    <col min="3" max="3" width="19" style="62" customWidth="1"/>
    <col min="4" max="4" width="14.42578125" style="62" customWidth="1"/>
    <col min="5" max="5" width="15.42578125" style="62" customWidth="1"/>
    <col min="6" max="6" width="14.42578125" style="62" customWidth="1"/>
    <col min="7" max="7" width="18.42578125" style="62" customWidth="1"/>
    <col min="8" max="8" width="17.42578125" style="62" customWidth="1"/>
    <col min="9" max="9" width="18.42578125" style="62" customWidth="1"/>
    <col min="10" max="10" width="8.85546875" style="62"/>
    <col min="11" max="12" width="9.42578125" style="62" customWidth="1"/>
    <col min="13" max="13" width="52.42578125" style="63" customWidth="1"/>
    <col min="14" max="14" width="65.5703125" style="63" customWidth="1"/>
    <col min="15" max="16384" width="8.85546875" style="62"/>
  </cols>
  <sheetData>
    <row r="2" spans="1:14" s="65" customFormat="1" ht="35.25" customHeight="1" x14ac:dyDescent="0.2">
      <c r="A2" s="271" t="s">
        <v>96</v>
      </c>
      <c r="B2" s="271"/>
      <c r="C2" s="271"/>
      <c r="D2" s="271"/>
      <c r="E2" s="271"/>
      <c r="F2" s="271"/>
      <c r="G2" s="271"/>
      <c r="H2" s="170" t="s">
        <v>97</v>
      </c>
      <c r="I2" s="171"/>
      <c r="M2" s="66"/>
      <c r="N2" s="66"/>
    </row>
    <row r="3" spans="1:14" s="65" customFormat="1" x14ac:dyDescent="0.2">
      <c r="C3" s="272" t="s">
        <v>80</v>
      </c>
      <c r="D3" s="272"/>
      <c r="E3" s="272"/>
      <c r="F3" s="272"/>
      <c r="M3" s="66"/>
      <c r="N3" s="66"/>
    </row>
    <row r="4" spans="1:14" s="65" customFormat="1" x14ac:dyDescent="0.2">
      <c r="A4" s="171" t="s">
        <v>98</v>
      </c>
      <c r="B4" s="171"/>
      <c r="C4" s="171"/>
      <c r="D4" s="171"/>
      <c r="E4" s="171"/>
      <c r="F4" s="171"/>
      <c r="M4" s="66"/>
      <c r="N4" s="66"/>
    </row>
    <row r="5" spans="1:14" s="65" customFormat="1" ht="117.6" customHeight="1" x14ac:dyDescent="0.2">
      <c r="A5" s="97" t="s">
        <v>99</v>
      </c>
      <c r="B5" s="96" t="s">
        <v>100</v>
      </c>
      <c r="C5" s="96" t="s">
        <v>101</v>
      </c>
      <c r="D5" s="64" t="s">
        <v>310</v>
      </c>
      <c r="E5" s="97" t="s">
        <v>102</v>
      </c>
      <c r="F5" s="97" t="s">
        <v>103</v>
      </c>
      <c r="G5" s="97" t="s">
        <v>104</v>
      </c>
      <c r="H5" s="96" t="s">
        <v>105</v>
      </c>
      <c r="M5" s="66"/>
      <c r="N5" s="66"/>
    </row>
    <row r="6" spans="1:14" s="65" customFormat="1" x14ac:dyDescent="0.2">
      <c r="A6" s="41">
        <v>1</v>
      </c>
      <c r="B6" s="98">
        <v>2</v>
      </c>
      <c r="C6" s="41">
        <v>3</v>
      </c>
      <c r="D6" s="41">
        <v>4</v>
      </c>
      <c r="E6" s="41">
        <v>5</v>
      </c>
      <c r="F6" s="41">
        <v>6</v>
      </c>
      <c r="G6" s="111" t="s">
        <v>319</v>
      </c>
      <c r="H6" s="99">
        <v>8</v>
      </c>
      <c r="M6" s="66"/>
      <c r="N6" s="66"/>
    </row>
    <row r="7" spans="1:14" s="65" customFormat="1" x14ac:dyDescent="0.2">
      <c r="A7" s="172"/>
      <c r="B7" s="173"/>
      <c r="C7" s="67"/>
      <c r="D7" s="67"/>
      <c r="E7" s="67"/>
      <c r="F7" s="67"/>
      <c r="G7" s="110">
        <f t="shared" ref="G7:G9" si="0">SUM(E7+F7)</f>
        <v>0</v>
      </c>
      <c r="H7" s="139"/>
      <c r="M7" s="66"/>
      <c r="N7" s="66"/>
    </row>
    <row r="8" spans="1:14" s="65" customFormat="1" x14ac:dyDescent="0.2">
      <c r="A8" s="172"/>
      <c r="B8" s="173"/>
      <c r="C8" s="67"/>
      <c r="D8" s="67"/>
      <c r="E8" s="67"/>
      <c r="F8" s="67"/>
      <c r="G8" s="110">
        <f t="shared" si="0"/>
        <v>0</v>
      </c>
      <c r="H8" s="139"/>
      <c r="M8" s="66"/>
      <c r="N8" s="66"/>
    </row>
    <row r="9" spans="1:14" s="65" customFormat="1" x14ac:dyDescent="0.2">
      <c r="A9" s="172"/>
      <c r="B9" s="173"/>
      <c r="C9" s="67"/>
      <c r="D9" s="67"/>
      <c r="E9" s="67"/>
      <c r="F9" s="67"/>
      <c r="G9" s="110">
        <f t="shared" si="0"/>
        <v>0</v>
      </c>
      <c r="H9" s="139"/>
      <c r="M9" s="66"/>
      <c r="N9" s="66"/>
    </row>
    <row r="10" spans="1:14" s="65" customFormat="1" x14ac:dyDescent="0.2">
      <c r="B10" s="174"/>
      <c r="M10" s="66"/>
      <c r="N10" s="66"/>
    </row>
    <row r="11" spans="1:14" s="65" customFormat="1" x14ac:dyDescent="0.2">
      <c r="B11" s="175"/>
      <c r="M11" s="66"/>
      <c r="N11" s="66"/>
    </row>
    <row r="12" spans="1:14" s="65" customFormat="1" x14ac:dyDescent="0.2">
      <c r="A12" s="171" t="s">
        <v>106</v>
      </c>
      <c r="B12" s="171"/>
      <c r="C12" s="171"/>
      <c r="D12" s="171"/>
      <c r="E12" s="107"/>
      <c r="M12" s="66"/>
      <c r="N12" s="66"/>
    </row>
    <row r="13" spans="1:14" s="65" customFormat="1" ht="119.1" customHeight="1" x14ac:dyDescent="0.2">
      <c r="A13" s="100" t="s">
        <v>99</v>
      </c>
      <c r="B13" s="96" t="s">
        <v>107</v>
      </c>
      <c r="C13" s="96" t="s">
        <v>108</v>
      </c>
      <c r="D13" s="64" t="s">
        <v>311</v>
      </c>
      <c r="E13" s="108" t="s">
        <v>109</v>
      </c>
      <c r="F13" s="100" t="s">
        <v>110</v>
      </c>
      <c r="G13" s="100" t="s">
        <v>111</v>
      </c>
      <c r="H13" s="96" t="s">
        <v>112</v>
      </c>
      <c r="I13" s="96" t="s">
        <v>105</v>
      </c>
      <c r="M13" s="66"/>
      <c r="N13" s="66"/>
    </row>
    <row r="14" spans="1:14" s="65" customFormat="1" x14ac:dyDescent="0.2">
      <c r="A14" s="41">
        <v>1</v>
      </c>
      <c r="B14" s="98">
        <v>2</v>
      </c>
      <c r="C14" s="41">
        <v>3</v>
      </c>
      <c r="D14" s="41">
        <v>4</v>
      </c>
      <c r="E14" s="41">
        <v>5</v>
      </c>
      <c r="F14" s="41">
        <v>6</v>
      </c>
      <c r="G14" s="93" t="s">
        <v>319</v>
      </c>
      <c r="H14" s="41">
        <v>8</v>
      </c>
      <c r="I14" s="41">
        <v>9</v>
      </c>
      <c r="M14" s="66"/>
      <c r="N14" s="66"/>
    </row>
    <row r="15" spans="1:14" s="65" customFormat="1" x14ac:dyDescent="0.2">
      <c r="A15" s="176"/>
      <c r="B15" s="177"/>
      <c r="C15" s="67"/>
      <c r="D15" s="67"/>
      <c r="E15" s="67"/>
      <c r="F15" s="67"/>
      <c r="G15" s="110">
        <f t="shared" ref="G15:G17" si="1">SUM(E15+F15)</f>
        <v>0</v>
      </c>
      <c r="H15" s="101"/>
      <c r="I15" s="139"/>
      <c r="M15" s="66"/>
      <c r="N15" s="66"/>
    </row>
    <row r="16" spans="1:14" s="65" customFormat="1" x14ac:dyDescent="0.2">
      <c r="A16" s="176"/>
      <c r="B16" s="177"/>
      <c r="C16" s="67"/>
      <c r="D16" s="67"/>
      <c r="E16" s="67"/>
      <c r="F16" s="67"/>
      <c r="G16" s="110">
        <f t="shared" si="1"/>
        <v>0</v>
      </c>
      <c r="H16" s="101"/>
      <c r="I16" s="139"/>
      <c r="M16" s="66"/>
      <c r="N16" s="66"/>
    </row>
    <row r="17" spans="1:14" s="65" customFormat="1" x14ac:dyDescent="0.2">
      <c r="A17" s="176"/>
      <c r="B17" s="177"/>
      <c r="C17" s="67"/>
      <c r="D17" s="67"/>
      <c r="E17" s="67"/>
      <c r="F17" s="67"/>
      <c r="G17" s="110">
        <f t="shared" si="1"/>
        <v>0</v>
      </c>
      <c r="H17" s="101"/>
      <c r="I17" s="139"/>
      <c r="M17" s="66"/>
      <c r="N17" s="66"/>
    </row>
    <row r="18" spans="1:14" s="65" customFormat="1" x14ac:dyDescent="0.2">
      <c r="A18" s="69"/>
      <c r="M18" s="66"/>
      <c r="N18" s="66"/>
    </row>
    <row r="19" spans="1:14" s="65" customFormat="1" hidden="1" x14ac:dyDescent="0.2">
      <c r="A19" s="69"/>
      <c r="M19" s="66"/>
      <c r="N19" s="66"/>
    </row>
    <row r="20" spans="1:14" s="65" customFormat="1" hidden="1" x14ac:dyDescent="0.2">
      <c r="A20" s="171"/>
      <c r="B20" s="174"/>
      <c r="M20" s="66"/>
      <c r="N20" s="66"/>
    </row>
    <row r="21" spans="1:14" s="65" customFormat="1" hidden="1" x14ac:dyDescent="0.2">
      <c r="A21" s="171"/>
      <c r="B21" s="174"/>
      <c r="M21" s="66"/>
      <c r="N21" s="66"/>
    </row>
    <row r="22" spans="1:14" s="65" customFormat="1" hidden="1" x14ac:dyDescent="0.2">
      <c r="A22" s="171"/>
      <c r="B22" s="174"/>
      <c r="M22" s="66"/>
      <c r="N22" s="66"/>
    </row>
    <row r="23" spans="1:14" s="65" customFormat="1" hidden="1" x14ac:dyDescent="0.2">
      <c r="A23" s="69"/>
      <c r="M23" s="66"/>
      <c r="N23" s="66"/>
    </row>
    <row r="24" spans="1:14" s="65" customFormat="1" ht="24.75" hidden="1" customHeight="1" x14ac:dyDescent="0.2">
      <c r="A24" s="69"/>
      <c r="M24" s="66"/>
      <c r="N24" s="66"/>
    </row>
    <row r="25" spans="1:14" s="65" customFormat="1" ht="38.25" hidden="1" customHeight="1" x14ac:dyDescent="0.2">
      <c r="A25" s="69"/>
      <c r="M25" s="66"/>
      <c r="N25" s="66"/>
    </row>
    <row r="26" spans="1:14" s="65" customFormat="1" ht="39" hidden="1" customHeight="1" x14ac:dyDescent="0.2">
      <c r="A26" s="69"/>
      <c r="M26" s="66"/>
      <c r="N26" s="66"/>
    </row>
    <row r="27" spans="1:14" s="65" customFormat="1" ht="25.5" hidden="1" customHeight="1" x14ac:dyDescent="0.2">
      <c r="A27" s="69"/>
      <c r="M27" s="66"/>
      <c r="N27" s="66"/>
    </row>
    <row r="28" spans="1:14" s="65" customFormat="1" hidden="1" x14ac:dyDescent="0.2">
      <c r="A28" s="69"/>
      <c r="M28" s="66"/>
      <c r="N28" s="66"/>
    </row>
    <row r="29" spans="1:14" s="65" customFormat="1" hidden="1" x14ac:dyDescent="0.2">
      <c r="A29" s="69"/>
      <c r="M29" s="66"/>
      <c r="N29" s="66"/>
    </row>
    <row r="30" spans="1:14" s="65" customFormat="1" hidden="1" x14ac:dyDescent="0.2">
      <c r="A30" s="69"/>
      <c r="M30" s="66"/>
      <c r="N30" s="66"/>
    </row>
    <row r="31" spans="1:14" s="65" customFormat="1" hidden="1" x14ac:dyDescent="0.2">
      <c r="A31" s="69"/>
      <c r="M31" s="66"/>
      <c r="N31" s="66"/>
    </row>
    <row r="32" spans="1:14" s="65" customFormat="1" hidden="1" x14ac:dyDescent="0.2">
      <c r="A32" s="69"/>
      <c r="M32" s="66"/>
      <c r="N32" s="66"/>
    </row>
    <row r="33" spans="1:14" s="65" customFormat="1" hidden="1" x14ac:dyDescent="0.2">
      <c r="A33" s="69"/>
      <c r="M33" s="66"/>
      <c r="N33" s="66"/>
    </row>
    <row r="34" spans="1:14" s="65" customFormat="1" hidden="1" x14ac:dyDescent="0.2">
      <c r="A34" s="69"/>
      <c r="M34" s="66"/>
      <c r="N34" s="66"/>
    </row>
    <row r="35" spans="1:14" s="65" customFormat="1" hidden="1" x14ac:dyDescent="0.2">
      <c r="A35" s="69"/>
      <c r="M35" s="66"/>
      <c r="N35" s="66"/>
    </row>
    <row r="36" spans="1:14" s="65" customFormat="1" hidden="1" x14ac:dyDescent="0.2">
      <c r="A36" s="69"/>
      <c r="M36" s="66"/>
      <c r="N36" s="66"/>
    </row>
    <row r="37" spans="1:14" s="65" customFormat="1" hidden="1" x14ac:dyDescent="0.2">
      <c r="A37" s="69"/>
      <c r="M37" s="66"/>
      <c r="N37" s="66"/>
    </row>
    <row r="38" spans="1:14" s="65" customFormat="1" hidden="1" x14ac:dyDescent="0.2">
      <c r="A38" s="69"/>
      <c r="M38" s="66"/>
      <c r="N38" s="66"/>
    </row>
    <row r="39" spans="1:14" s="65" customFormat="1" hidden="1" x14ac:dyDescent="0.2">
      <c r="A39" s="69"/>
      <c r="M39" s="66"/>
      <c r="N39" s="66"/>
    </row>
    <row r="40" spans="1:14" s="65" customFormat="1" hidden="1" x14ac:dyDescent="0.2">
      <c r="A40" s="69"/>
      <c r="M40" s="66"/>
      <c r="N40" s="66"/>
    </row>
    <row r="41" spans="1:14" s="65" customFormat="1" hidden="1" x14ac:dyDescent="0.2">
      <c r="A41" s="69"/>
      <c r="M41" s="66"/>
      <c r="N41" s="66"/>
    </row>
    <row r="42" spans="1:14" s="65" customFormat="1" x14ac:dyDescent="0.2">
      <c r="A42" s="69"/>
      <c r="M42" s="66"/>
      <c r="N42" s="66"/>
    </row>
    <row r="43" spans="1:14" s="65" customFormat="1" ht="32.1" customHeight="1" x14ac:dyDescent="0.2">
      <c r="A43" s="273" t="s">
        <v>113</v>
      </c>
      <c r="B43" s="273"/>
      <c r="C43" s="273"/>
      <c r="D43" s="273"/>
      <c r="E43" s="273"/>
      <c r="F43" s="273"/>
      <c r="G43" s="273"/>
      <c r="H43" s="273"/>
      <c r="I43" s="273"/>
      <c r="M43" s="66"/>
      <c r="N43" s="66"/>
    </row>
    <row r="44" spans="1:14" s="65" customFormat="1" x14ac:dyDescent="0.2">
      <c r="M44" s="66"/>
      <c r="N44" s="66"/>
    </row>
    <row r="52" spans="2:19" x14ac:dyDescent="0.2">
      <c r="B52" s="70"/>
    </row>
    <row r="53" spans="2:19" x14ac:dyDescent="0.2">
      <c r="B53" s="71"/>
      <c r="L53" s="68"/>
      <c r="M53" s="72" t="s">
        <v>114</v>
      </c>
      <c r="N53" s="72" t="s">
        <v>115</v>
      </c>
      <c r="O53" s="68"/>
    </row>
    <row r="54" spans="2:19" ht="12.75" customHeight="1" x14ac:dyDescent="0.2">
      <c r="B54" s="71"/>
      <c r="L54" s="68" t="s">
        <v>116</v>
      </c>
      <c r="M54" s="71" t="s">
        <v>117</v>
      </c>
      <c r="N54" s="71" t="s">
        <v>118</v>
      </c>
      <c r="O54" s="71"/>
      <c r="P54" s="71"/>
      <c r="Q54" s="71"/>
      <c r="R54" s="71"/>
      <c r="S54" s="71"/>
    </row>
    <row r="55" spans="2:19" ht="61.5" customHeight="1" x14ac:dyDescent="0.2">
      <c r="B55" s="73"/>
      <c r="L55" s="68" t="s">
        <v>116</v>
      </c>
      <c r="M55" s="71" t="s">
        <v>119</v>
      </c>
      <c r="N55" s="71" t="s">
        <v>120</v>
      </c>
      <c r="O55" s="71"/>
      <c r="P55" s="71"/>
      <c r="Q55" s="71"/>
      <c r="R55" s="71"/>
      <c r="S55" s="71"/>
    </row>
    <row r="56" spans="2:19" ht="28.5" customHeight="1" x14ac:dyDescent="0.2">
      <c r="B56" s="73"/>
      <c r="L56" s="68" t="s">
        <v>116</v>
      </c>
      <c r="M56" s="71" t="s">
        <v>121</v>
      </c>
      <c r="N56" s="71" t="s">
        <v>122</v>
      </c>
      <c r="O56" s="74"/>
      <c r="P56" s="74"/>
      <c r="Q56" s="74"/>
      <c r="R56" s="74"/>
      <c r="S56" s="74"/>
    </row>
    <row r="57" spans="2:19" ht="12.75" customHeight="1" x14ac:dyDescent="0.2">
      <c r="B57" s="73"/>
      <c r="L57" s="68" t="s">
        <v>116</v>
      </c>
      <c r="M57" s="75" t="s">
        <v>123</v>
      </c>
      <c r="N57" s="75" t="s">
        <v>124</v>
      </c>
      <c r="O57" s="75"/>
      <c r="P57" s="75"/>
      <c r="Q57" s="75"/>
      <c r="R57" s="75"/>
      <c r="S57" s="75"/>
    </row>
    <row r="58" spans="2:19" ht="12.75" customHeight="1" thickBot="1" x14ac:dyDescent="0.25">
      <c r="B58" s="73"/>
      <c r="L58" s="68"/>
      <c r="M58" s="75"/>
      <c r="N58" s="75"/>
      <c r="O58" s="75"/>
      <c r="P58" s="75"/>
      <c r="Q58" s="75"/>
      <c r="R58" s="75"/>
      <c r="S58" s="75"/>
    </row>
    <row r="59" spans="2:19" ht="26.25" thickBot="1" x14ac:dyDescent="0.25">
      <c r="B59" s="73"/>
      <c r="L59" s="68" t="s">
        <v>125</v>
      </c>
      <c r="M59" s="75" t="s">
        <v>126</v>
      </c>
      <c r="N59" s="76" t="s">
        <v>127</v>
      </c>
      <c r="O59" s="68"/>
    </row>
    <row r="60" spans="2:19" ht="51.75" thickBot="1" x14ac:dyDescent="0.25">
      <c r="B60" s="73"/>
      <c r="L60" s="68" t="s">
        <v>125</v>
      </c>
      <c r="M60" s="75" t="s">
        <v>128</v>
      </c>
      <c r="N60" s="77" t="s">
        <v>129</v>
      </c>
      <c r="O60" s="68"/>
    </row>
    <row r="61" spans="2:19" ht="26.25" thickBot="1" x14ac:dyDescent="0.25">
      <c r="B61" s="78"/>
      <c r="L61" s="68" t="s">
        <v>125</v>
      </c>
      <c r="M61" s="75" t="s">
        <v>130</v>
      </c>
      <c r="N61" s="77" t="s">
        <v>131</v>
      </c>
      <c r="O61" s="68"/>
    </row>
    <row r="62" spans="2:19" ht="25.5" x14ac:dyDescent="0.2">
      <c r="B62" s="73"/>
      <c r="L62" s="68" t="s">
        <v>125</v>
      </c>
      <c r="M62" s="75" t="s">
        <v>132</v>
      </c>
      <c r="N62" s="75" t="s">
        <v>133</v>
      </c>
      <c r="O62" s="68"/>
    </row>
    <row r="63" spans="2:19" x14ac:dyDescent="0.2">
      <c r="B63" s="73"/>
      <c r="L63" s="68" t="s">
        <v>125</v>
      </c>
      <c r="M63" s="75" t="s">
        <v>134</v>
      </c>
      <c r="O63" s="68"/>
    </row>
    <row r="64" spans="2:19" ht="25.5" x14ac:dyDescent="0.2">
      <c r="B64" s="73"/>
      <c r="L64" s="68" t="s">
        <v>125</v>
      </c>
      <c r="M64" s="75" t="s">
        <v>135</v>
      </c>
      <c r="N64" s="75"/>
      <c r="O64" s="68"/>
    </row>
    <row r="65" spans="2:15" x14ac:dyDescent="0.2">
      <c r="B65" s="73"/>
      <c r="L65" s="68"/>
      <c r="M65" s="75"/>
      <c r="O65" s="68"/>
    </row>
    <row r="66" spans="2:15" x14ac:dyDescent="0.2">
      <c r="B66" s="73"/>
      <c r="L66" s="68"/>
      <c r="M66" s="75"/>
      <c r="O66" s="68"/>
    </row>
    <row r="67" spans="2:15" x14ac:dyDescent="0.2">
      <c r="B67" s="73"/>
      <c r="L67" s="68"/>
      <c r="M67" s="75"/>
      <c r="N67" s="75"/>
      <c r="O67" s="68"/>
    </row>
    <row r="68" spans="2:15" x14ac:dyDescent="0.2">
      <c r="L68" s="68" t="s">
        <v>136</v>
      </c>
      <c r="M68" s="75" t="s">
        <v>137</v>
      </c>
      <c r="N68" s="75" t="s">
        <v>138</v>
      </c>
      <c r="O68" s="68"/>
    </row>
    <row r="69" spans="2:15" ht="25.5" x14ac:dyDescent="0.2">
      <c r="B69" s="42"/>
      <c r="L69" s="68" t="s">
        <v>136</v>
      </c>
      <c r="M69" s="75" t="s">
        <v>139</v>
      </c>
      <c r="N69" s="75" t="s">
        <v>140</v>
      </c>
      <c r="O69" s="68"/>
    </row>
    <row r="70" spans="2:15" ht="25.5" x14ac:dyDescent="0.2">
      <c r="B70" s="79"/>
      <c r="L70" s="68" t="s">
        <v>136</v>
      </c>
      <c r="M70" s="75" t="s">
        <v>141</v>
      </c>
      <c r="N70" s="75" t="s">
        <v>142</v>
      </c>
      <c r="O70" s="68"/>
    </row>
    <row r="71" spans="2:15" ht="25.5" x14ac:dyDescent="0.2">
      <c r="B71" s="79"/>
      <c r="L71" s="68" t="s">
        <v>136</v>
      </c>
      <c r="M71" s="75" t="s">
        <v>143</v>
      </c>
      <c r="N71" s="75" t="s">
        <v>144</v>
      </c>
      <c r="O71" s="68"/>
    </row>
    <row r="72" spans="2:15" ht="25.5" x14ac:dyDescent="0.2">
      <c r="B72" s="79"/>
      <c r="L72" s="68" t="s">
        <v>136</v>
      </c>
      <c r="M72" s="75" t="s">
        <v>145</v>
      </c>
      <c r="N72" s="75" t="s">
        <v>146</v>
      </c>
      <c r="O72" s="68"/>
    </row>
    <row r="73" spans="2:15" ht="25.5" x14ac:dyDescent="0.2">
      <c r="B73" s="80"/>
      <c r="L73" s="68" t="s">
        <v>136</v>
      </c>
      <c r="M73" s="75" t="s">
        <v>147</v>
      </c>
      <c r="N73" s="75" t="s">
        <v>148</v>
      </c>
      <c r="O73" s="68"/>
    </row>
    <row r="74" spans="2:15" x14ac:dyDescent="0.2">
      <c r="B74" s="80"/>
      <c r="L74" s="68" t="s">
        <v>136</v>
      </c>
      <c r="M74" s="75" t="s">
        <v>149</v>
      </c>
      <c r="N74" s="75"/>
      <c r="O74" s="68"/>
    </row>
    <row r="75" spans="2:15" ht="25.5" x14ac:dyDescent="0.2">
      <c r="B75" s="80"/>
      <c r="L75" s="68" t="s">
        <v>136</v>
      </c>
      <c r="M75" s="75" t="s">
        <v>150</v>
      </c>
      <c r="N75" s="75"/>
      <c r="O75" s="68"/>
    </row>
    <row r="76" spans="2:15" x14ac:dyDescent="0.2">
      <c r="B76" s="80"/>
      <c r="L76" s="68"/>
      <c r="M76" s="75"/>
      <c r="N76" s="75"/>
      <c r="O76" s="68"/>
    </row>
    <row r="77" spans="2:15" x14ac:dyDescent="0.2">
      <c r="B77" s="79"/>
      <c r="L77" s="68" t="s">
        <v>151</v>
      </c>
      <c r="M77" s="75"/>
      <c r="N77" s="75"/>
      <c r="O77" s="68"/>
    </row>
    <row r="78" spans="2:15" x14ac:dyDescent="0.2">
      <c r="B78" s="42"/>
      <c r="L78" s="68" t="s">
        <v>152</v>
      </c>
      <c r="M78" s="75"/>
      <c r="N78" s="75"/>
      <c r="O78" s="68"/>
    </row>
    <row r="79" spans="2:15" x14ac:dyDescent="0.2">
      <c r="B79" s="42"/>
      <c r="L79" s="68" t="s">
        <v>153</v>
      </c>
      <c r="M79" s="75"/>
      <c r="N79" s="75"/>
      <c r="O79" s="68"/>
    </row>
    <row r="80" spans="2:15" x14ac:dyDescent="0.2">
      <c r="B80" s="79"/>
      <c r="L80" s="68" t="s">
        <v>154</v>
      </c>
      <c r="M80" s="75"/>
      <c r="N80" s="75"/>
      <c r="O80" s="68"/>
    </row>
    <row r="81" spans="2:15" x14ac:dyDescent="0.2">
      <c r="B81" s="79"/>
      <c r="L81" s="68" t="s">
        <v>155</v>
      </c>
      <c r="M81" s="75"/>
      <c r="N81" s="75"/>
      <c r="O81" s="68"/>
    </row>
    <row r="82" spans="2:15" x14ac:dyDescent="0.2">
      <c r="B82" s="79"/>
      <c r="L82" s="68" t="s">
        <v>156</v>
      </c>
      <c r="M82" s="75"/>
      <c r="N82" s="75"/>
      <c r="O82" s="68"/>
    </row>
    <row r="83" spans="2:15" ht="13.5" thickBot="1" x14ac:dyDescent="0.25">
      <c r="B83" s="79"/>
    </row>
    <row r="84" spans="2:15" ht="26.25" thickBot="1" x14ac:dyDescent="0.25">
      <c r="L84" s="68" t="s">
        <v>157</v>
      </c>
      <c r="M84" s="81" t="s">
        <v>158</v>
      </c>
      <c r="N84" s="76" t="s">
        <v>159</v>
      </c>
    </row>
    <row r="85" spans="2:15" ht="26.25" thickBot="1" x14ac:dyDescent="0.25">
      <c r="L85" s="68" t="s">
        <v>157</v>
      </c>
      <c r="M85" s="77" t="s">
        <v>160</v>
      </c>
      <c r="N85" s="77" t="s">
        <v>161</v>
      </c>
    </row>
    <row r="86" spans="2:15" ht="26.25" thickBot="1" x14ac:dyDescent="0.25">
      <c r="L86" s="68" t="s">
        <v>157</v>
      </c>
      <c r="M86" s="77" t="s">
        <v>162</v>
      </c>
      <c r="N86" s="77" t="s">
        <v>163</v>
      </c>
    </row>
    <row r="87" spans="2:15" ht="26.25" thickBot="1" x14ac:dyDescent="0.25">
      <c r="L87" s="68" t="s">
        <v>157</v>
      </c>
      <c r="M87" s="77" t="s">
        <v>164</v>
      </c>
      <c r="N87" s="77" t="s">
        <v>165</v>
      </c>
    </row>
    <row r="88" spans="2:15" ht="13.5" thickBot="1" x14ac:dyDescent="0.25">
      <c r="L88" s="68" t="s">
        <v>157</v>
      </c>
      <c r="M88" s="77" t="s">
        <v>166</v>
      </c>
    </row>
    <row r="89" spans="2:15" ht="13.5" thickBot="1" x14ac:dyDescent="0.25">
      <c r="L89" s="68" t="s">
        <v>157</v>
      </c>
      <c r="M89" s="77" t="s">
        <v>167</v>
      </c>
    </row>
    <row r="90" spans="2:15" ht="13.5" thickBot="1" x14ac:dyDescent="0.25">
      <c r="L90" s="68" t="s">
        <v>157</v>
      </c>
      <c r="M90" s="77" t="s">
        <v>168</v>
      </c>
    </row>
    <row r="91" spans="2:15" ht="13.5" thickBot="1" x14ac:dyDescent="0.25">
      <c r="L91" s="68" t="s">
        <v>157</v>
      </c>
      <c r="M91" s="77" t="s">
        <v>169</v>
      </c>
    </row>
    <row r="92" spans="2:15" ht="13.5" thickBot="1" x14ac:dyDescent="0.25">
      <c r="L92" s="68" t="s">
        <v>157</v>
      </c>
      <c r="M92" s="77" t="s">
        <v>170</v>
      </c>
    </row>
    <row r="93" spans="2:15" ht="26.25" thickBot="1" x14ac:dyDescent="0.25">
      <c r="L93" s="68" t="s">
        <v>157</v>
      </c>
      <c r="M93" s="77" t="s">
        <v>171</v>
      </c>
    </row>
    <row r="94" spans="2:15" ht="26.25" thickBot="1" x14ac:dyDescent="0.25">
      <c r="L94" s="68" t="s">
        <v>157</v>
      </c>
      <c r="M94" s="77" t="s">
        <v>172</v>
      </c>
    </row>
    <row r="95" spans="2:15" ht="26.25" thickBot="1" x14ac:dyDescent="0.25">
      <c r="L95" s="68" t="s">
        <v>157</v>
      </c>
      <c r="M95" s="77" t="s">
        <v>173</v>
      </c>
    </row>
    <row r="96" spans="2:15" ht="26.25" thickBot="1" x14ac:dyDescent="0.25">
      <c r="L96" s="68" t="s">
        <v>157</v>
      </c>
      <c r="M96" s="77" t="s">
        <v>174</v>
      </c>
    </row>
    <row r="98" spans="12:14" ht="13.5" thickBot="1" x14ac:dyDescent="0.25"/>
    <row r="99" spans="12:14" ht="26.25" thickBot="1" x14ac:dyDescent="0.25">
      <c r="L99" s="68" t="s">
        <v>175</v>
      </c>
      <c r="M99" s="76" t="s">
        <v>176</v>
      </c>
      <c r="N99" s="76" t="s">
        <v>177</v>
      </c>
    </row>
    <row r="100" spans="12:14" ht="39" thickBot="1" x14ac:dyDescent="0.25">
      <c r="L100" s="68" t="s">
        <v>175</v>
      </c>
      <c r="M100" s="77" t="s">
        <v>178</v>
      </c>
      <c r="N100" s="77" t="s">
        <v>179</v>
      </c>
    </row>
    <row r="101" spans="12:14" ht="26.25" thickBot="1" x14ac:dyDescent="0.25">
      <c r="L101" s="68" t="s">
        <v>175</v>
      </c>
      <c r="M101" s="77" t="s">
        <v>180</v>
      </c>
      <c r="N101" s="77" t="s">
        <v>181</v>
      </c>
    </row>
    <row r="102" spans="12:14" ht="26.25" thickBot="1" x14ac:dyDescent="0.25">
      <c r="L102" s="68" t="s">
        <v>175</v>
      </c>
      <c r="M102" s="77" t="s">
        <v>182</v>
      </c>
      <c r="N102" s="77" t="s">
        <v>183</v>
      </c>
    </row>
    <row r="103" spans="12:14" ht="26.25" thickBot="1" x14ac:dyDescent="0.25">
      <c r="L103" s="68" t="s">
        <v>175</v>
      </c>
      <c r="M103" s="77" t="s">
        <v>184</v>
      </c>
      <c r="N103" s="77" t="s">
        <v>185</v>
      </c>
    </row>
    <row r="104" spans="12:14" ht="26.25" thickBot="1" x14ac:dyDescent="0.25">
      <c r="L104" s="68" t="s">
        <v>175</v>
      </c>
      <c r="M104" s="77" t="s">
        <v>186</v>
      </c>
      <c r="N104" s="77" t="s">
        <v>187</v>
      </c>
    </row>
    <row r="105" spans="12:14" ht="26.25" thickBot="1" x14ac:dyDescent="0.25">
      <c r="L105" s="68" t="s">
        <v>175</v>
      </c>
      <c r="M105" s="76" t="s">
        <v>188</v>
      </c>
    </row>
    <row r="106" spans="12:14" ht="26.25" thickBot="1" x14ac:dyDescent="0.25">
      <c r="L106" s="68" t="s">
        <v>175</v>
      </c>
      <c r="M106" s="77" t="s">
        <v>189</v>
      </c>
    </row>
  </sheetData>
  <mergeCells count="3">
    <mergeCell ref="A2:G2"/>
    <mergeCell ref="C3:F3"/>
    <mergeCell ref="A43:I43"/>
  </mergeCells>
  <conditionalFormatting sqref="A6:A11">
    <cfRule type="expression" priority="11" stopIfTrue="1">
      <formula>AND($A$6&lt;&gt;0,$A$7="")</formula>
    </cfRule>
  </conditionalFormatting>
  <conditionalFormatting sqref="A7:A9">
    <cfRule type="expression" dxfId="9" priority="16" stopIfTrue="1">
      <formula>AND(#REF!&lt;&gt;0,A7="")</formula>
    </cfRule>
    <cfRule type="cellIs" dxfId="8" priority="17" stopIfTrue="1" operator="notEqual">
      <formula>""</formula>
    </cfRule>
  </conditionalFormatting>
  <conditionalFormatting sqref="B10:B11">
    <cfRule type="expression" dxfId="7" priority="14" stopIfTrue="1">
      <formula>AND($A10&lt;&gt;0,B10="")</formula>
    </cfRule>
    <cfRule type="cellIs" dxfId="6" priority="15" stopIfTrue="1" operator="notEqual">
      <formula>""</formula>
    </cfRule>
  </conditionalFormatting>
  <conditionalFormatting sqref="C7:F9">
    <cfRule type="expression" dxfId="5" priority="3" stopIfTrue="1">
      <formula>AND(#REF!&lt;&gt;0,C7="")</formula>
    </cfRule>
    <cfRule type="cellIs" dxfId="4" priority="4" stopIfTrue="1" operator="notEqual">
      <formula>""</formula>
    </cfRule>
  </conditionalFormatting>
  <conditionalFormatting sqref="C15:F17">
    <cfRule type="expression" dxfId="3" priority="1" stopIfTrue="1">
      <formula>AND(#REF!&lt;&gt;0,C15="")</formula>
    </cfRule>
    <cfRule type="cellIs" dxfId="2" priority="2" stopIfTrue="1" operator="notEqual">
      <formula>""</formula>
    </cfRule>
  </conditionalFormatting>
  <conditionalFormatting sqref="E12">
    <cfRule type="expression" dxfId="1" priority="9" stopIfTrue="1">
      <formula>AND(#REF!&lt;&gt;0,E12="")</formula>
    </cfRule>
    <cfRule type="cellIs" dxfId="0" priority="10" stopIfTrue="1" operator="notEqual">
      <formula>""</formula>
    </cfRule>
  </conditionalFormatting>
  <dataValidations count="22">
    <dataValidation type="list" allowBlank="1" showInputMessage="1" showErrorMessage="1" sqref="B16" xr:uid="{02AD3DFD-6E7C-41D0-8D9B-CE118712309F}">
      <formula1>$N$54:$N$106</formula1>
    </dataValidation>
    <dataValidation type="list" allowBlank="1" showInputMessage="1" showErrorMessage="1" sqref="B17 B15" xr:uid="{D89BD0D9-AFEA-498E-A5E2-839CC037A43E}">
      <formula1>$N$54:$N$104</formula1>
    </dataValidation>
    <dataValidation type="list" allowBlank="1" showInputMessage="1" showErrorMessage="1" sqref="B7:B9" xr:uid="{4DB589BE-9D55-4834-98B1-8ABDC0596F42}">
      <formula1>$M$54:$M$106</formula1>
    </dataValidation>
    <dataValidation type="list" allowBlank="1" showInputMessage="1" showErrorMessage="1" sqref="B22" xr:uid="{213F8CE7-F755-44B0-B7B9-3AF27D75BB02}">
      <formula1>$B$16:$B$23</formula1>
    </dataValidation>
    <dataValidation type="list" allowBlank="1" showInputMessage="1" showErrorMessage="1" sqref="M82" xr:uid="{E7774C12-4AF7-4E69-B8CC-2325CB921DB2}">
      <formula1>$M$68:$M$75</formula1>
    </dataValidation>
    <dataValidation type="list" allowBlank="1" showInputMessage="1" showErrorMessage="1" sqref="M80:M81" xr:uid="{645815AD-1AB4-442F-A035-B33F2311607F}">
      <formula1>$M$59:$M$64</formula1>
    </dataValidation>
    <dataValidation type="list" allowBlank="1" showInputMessage="1" showErrorMessage="1" sqref="M78:M79" xr:uid="{3F73149C-E48B-4ABB-B132-9B856CEF98A4}">
      <formula1>$M$54:$M$57</formula1>
    </dataValidation>
    <dataValidation type="list" allowBlank="1" showInputMessage="1" showErrorMessage="1" sqref="B20" xr:uid="{1BAC6BB5-52EF-4C15-8CBE-5FC142CFD5A2}">
      <formula1>$B$2:$B$5</formula1>
    </dataValidation>
    <dataValidation type="list" allowBlank="1" showInputMessage="1" showErrorMessage="1" sqref="A6" xr:uid="{A8A94CE8-12A7-44BE-AE6D-DA4F6BC00F1A}">
      <formula1>"KT1, KT2, KT3,"</formula1>
    </dataValidation>
    <dataValidation type="list" allowBlank="1" showInputMessage="1" promptTitle="Šiame langelyje:" prompt="Konkrertaus tikslo numeris pasirenkamas iš sąrašo arba įrašomas &quot;ranka&quot;" sqref="A7:A9" xr:uid="{D8D4E03C-69C8-4E3F-961C-DAA5B04C7B83}">
      <formula1>"KT1, KT2, KT3,"</formula1>
    </dataValidation>
    <dataValidation type="list" allowBlank="1" showInputMessage="1" showErrorMessage="1" sqref="B10" xr:uid="{CFDC08FB-BBF4-4146-AFAB-BA47C6088D78}">
      <formula1>$B$8:$B$10</formula1>
    </dataValidation>
    <dataValidation type="list" allowBlank="1" showInputMessage="1" showErrorMessage="1" sqref="B21" xr:uid="{8596BCBF-1597-45C2-92EB-D98944E4C0BB}">
      <formula1>$B$8:$B$12</formula1>
    </dataValidation>
    <dataValidation allowBlank="1" showInputMessage="1" showErrorMessage="1" promptTitle="Šiame langelyje nurodoma:" sqref="E12" xr:uid="{31090130-4303-45F7-A5E8-FBB2EC8C9676}"/>
    <dataValidation allowBlank="1" showInputMessage="1" showErrorMessage="1" promptTitle="Šiame langelyje nurodoma:" prompt="Projekto sutarties SSS 1 priedo 11.1 dalyje „Programos produkto rodikliai“ nurodyta planuota pasiekti rodiklio vertė" sqref="D7:D9" xr:uid="{567672AF-62F5-4F64-93AD-5A1184B5C9EC}"/>
    <dataValidation allowBlank="1" showInputMessage="1" showErrorMessage="1" promptTitle="Šiame langelyje nurodoma:" prompt="Pasiekta reikšme per ataskaitinį laikotarpį. Jei ataskaitiniu laikotarpiu vertė nesikeitė, o buvo deklaruota ankstesniais mokėjimo dokumentais, įrašomas &quot;0&quot;." sqref="F7:F9 F15:F17" xr:uid="{AA0479B9-BF74-41FA-BB33-4CFC954AE692}"/>
    <dataValidation allowBlank="1" showInputMessage="1" showErrorMessage="1" promptTitle="Šiame langelyje nurodoma:" prompt="Projekto sutarties SSS 1 priedo 11.2 dalyje „Programos rezultato rodikliai“ nurodyta planuota pasiekti rodiklio vertė" sqref="D15:D17" xr:uid="{6AA2A81B-E444-4609-A424-2311DF7DFBCC}"/>
    <dataValidation allowBlank="1" showInputMessage="1" showErrorMessage="1" promptTitle="Šiame langelyje nurodomas:" prompt="Dokumento pavadinimas, (jei taikoma) Nr. ir data. Jei rodiklio pasiekimą grindžia keli dokumentai, įrašomi visų duomenys" sqref="H15:H17" xr:uid="{46DD7927-4093-4888-83C6-65C9CA8FBF92}"/>
    <dataValidation type="list" allowBlank="1" showInputMessage="1" sqref="A15:A17" xr:uid="{6057E4C7-DADF-41A5-B7DB-E766C8732002}">
      <formula1>"SVVP|KT1, SVVP|KT2, SVVP|KT3, VSF|KT1, VSF|KT2, VSF|KT3"</formula1>
    </dataValidation>
    <dataValidation allowBlank="1" showInputMessage="1" showErrorMessage="1" promptTitle="Šiame langelyje nurodoma:" prompt="Kita svarbi informacija" sqref="H7:H9 I15:I17" xr:uid="{CFD69FB9-700A-48D7-BF2B-6D1B261DDBA9}"/>
    <dataValidation allowBlank="1" showInputMessage="1" showErrorMessage="1" promptTitle="Šiame langelyje nurodomas:" prompt="matavimo vienetas (pvz. vnt., sk., Eur ir pan)" sqref="C7:C9 C15:C17" xr:uid="{89D534EA-F92C-4DCA-95A6-A556F30E3F32}"/>
    <dataValidation allowBlank="1" showInputMessage="1" showErrorMessage="1" promptTitle="Šiame langelyje nurodoma:" prompt="Pasiekta reikšmė, deklaruota iki šio mokėjimo dokumento pateikimo" sqref="E7:E9 E15:E17" xr:uid="{9777EDE6-4482-4AF0-80D6-85D9591E1235}"/>
    <dataValidation allowBlank="1" showInputMessage="1" showErrorMessage="1" promptTitle="Šiame langelyje:" prompt="Automatiškai apskaičiuojama pasiekta reikšme per visą projekto laikotarpį. Įvertinami visų (įskaitant ataskaitinio laikotarpio) mokėjimo dokumentų deklaruoti programos rodikliai" sqref="G7:G9 G15:G17" xr:uid="{58F1DEE1-F634-47C7-8F22-2D1E94FB98F3}"/>
  </dataValidations>
  <pageMargins left="0.7" right="0.7" top="0.75" bottom="0.75" header="0.3" footer="0.3"/>
  <pageSetup scale="82"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91910-8C5C-4731-989E-DF9A6079429C}">
  <sheetPr>
    <tabColor theme="0"/>
  </sheetPr>
  <dimension ref="A1:U24"/>
  <sheetViews>
    <sheetView view="pageBreakPreview" zoomScaleNormal="85" zoomScaleSheetLayoutView="100" workbookViewId="0">
      <selection activeCell="C5" sqref="C5:E5"/>
    </sheetView>
  </sheetViews>
  <sheetFormatPr defaultColWidth="9.42578125" defaultRowHeight="12.75" x14ac:dyDescent="0.2"/>
  <cols>
    <col min="1" max="1" width="9.42578125" style="82" customWidth="1"/>
    <col min="2" max="2" width="9.42578125" style="82"/>
    <col min="3" max="3" width="41.5703125" style="82" customWidth="1"/>
    <col min="4" max="5" width="9.42578125" style="82"/>
    <col min="6" max="6" width="11.5703125" style="82" customWidth="1"/>
    <col min="7" max="7" width="9.42578125" style="82"/>
    <col min="8" max="8" width="12.42578125" style="82" customWidth="1"/>
    <col min="9" max="9" width="9.42578125" style="82"/>
    <col min="10" max="10" width="40.42578125" style="82" customWidth="1"/>
    <col min="11" max="11" width="7.5703125" style="82" customWidth="1"/>
    <col min="12" max="12" width="6" style="82" customWidth="1"/>
    <col min="13" max="13" width="39.5703125" style="82" customWidth="1"/>
    <col min="14" max="14" width="30.42578125" style="82" customWidth="1"/>
    <col min="15" max="15" width="9.42578125" style="82"/>
    <col min="16" max="16" width="12.140625" style="82" customWidth="1"/>
    <col min="17" max="17" width="9.42578125" style="82"/>
    <col min="18" max="18" width="11.5703125" style="82" customWidth="1"/>
    <col min="19" max="19" width="9.42578125" style="82"/>
    <col min="20" max="20" width="10.42578125" style="82" customWidth="1"/>
    <col min="21" max="21" width="15.42578125" style="82" customWidth="1"/>
    <col min="22" max="22" width="27.42578125" style="82" customWidth="1"/>
    <col min="23" max="16384" width="9.42578125" style="82"/>
  </cols>
  <sheetData>
    <row r="1" spans="1:12" s="102" customFormat="1" ht="37.35" customHeight="1" x14ac:dyDescent="0.2">
      <c r="A1" s="178"/>
      <c r="B1" s="274" t="s">
        <v>190</v>
      </c>
      <c r="C1" s="274"/>
      <c r="D1" s="274"/>
      <c r="E1" s="274"/>
      <c r="F1" s="274"/>
      <c r="G1" s="274"/>
      <c r="H1" s="274"/>
      <c r="I1" s="274"/>
      <c r="L1" s="160" t="s">
        <v>191</v>
      </c>
    </row>
    <row r="2" spans="1:12" s="102" customFormat="1" ht="34.5" customHeight="1" x14ac:dyDescent="0.2">
      <c r="A2" s="179"/>
      <c r="B2" s="103"/>
      <c r="C2" s="275" t="s">
        <v>80</v>
      </c>
      <c r="D2" s="275"/>
      <c r="E2" s="275"/>
      <c r="F2" s="103"/>
    </row>
    <row r="3" spans="1:12" s="102" customFormat="1" ht="15.6" customHeight="1" x14ac:dyDescent="0.2">
      <c r="B3" s="276" t="s">
        <v>81</v>
      </c>
      <c r="C3" s="276" t="s">
        <v>192</v>
      </c>
      <c r="D3" s="276"/>
      <c r="E3" s="276"/>
      <c r="F3" s="277" t="s">
        <v>193</v>
      </c>
      <c r="G3" s="277" t="s">
        <v>194</v>
      </c>
      <c r="H3" s="277" t="s">
        <v>195</v>
      </c>
      <c r="I3" s="276" t="s">
        <v>312</v>
      </c>
      <c r="J3" s="276"/>
      <c r="K3" s="276"/>
      <c r="L3" s="276"/>
    </row>
    <row r="4" spans="1:12" s="84" customFormat="1" ht="37.35" customHeight="1" x14ac:dyDescent="0.2">
      <c r="A4" s="102"/>
      <c r="B4" s="276"/>
      <c r="C4" s="276"/>
      <c r="D4" s="276"/>
      <c r="E4" s="276"/>
      <c r="F4" s="278"/>
      <c r="G4" s="278"/>
      <c r="H4" s="278"/>
      <c r="I4" s="276"/>
      <c r="J4" s="276"/>
      <c r="K4" s="276"/>
      <c r="L4" s="276"/>
    </row>
    <row r="5" spans="1:12" s="83" customFormat="1" ht="36.6" customHeight="1" x14ac:dyDescent="0.2">
      <c r="B5" s="104" t="s">
        <v>196</v>
      </c>
      <c r="C5" s="279" t="s">
        <v>335</v>
      </c>
      <c r="D5" s="279"/>
      <c r="E5" s="279"/>
      <c r="F5" s="105"/>
      <c r="G5" s="105"/>
      <c r="H5" s="105"/>
      <c r="I5" s="280" t="s">
        <v>197</v>
      </c>
      <c r="J5" s="280"/>
      <c r="K5" s="280"/>
      <c r="L5" s="280"/>
    </row>
    <row r="6" spans="1:12" s="83" customFormat="1" ht="29.1" customHeight="1" x14ac:dyDescent="0.2">
      <c r="B6" s="104" t="s">
        <v>198</v>
      </c>
      <c r="C6" s="281" t="s">
        <v>336</v>
      </c>
      <c r="D6" s="281"/>
      <c r="E6" s="281"/>
      <c r="F6" s="104"/>
      <c r="G6" s="104"/>
      <c r="H6" s="104"/>
      <c r="I6" s="282" t="s">
        <v>199</v>
      </c>
      <c r="J6" s="282"/>
      <c r="K6" s="282"/>
      <c r="L6" s="282"/>
    </row>
    <row r="7" spans="1:12" s="83" customFormat="1" ht="53.45" customHeight="1" x14ac:dyDescent="0.2">
      <c r="A7" s="102"/>
      <c r="B7" s="104" t="s">
        <v>200</v>
      </c>
      <c r="C7" s="283" t="s">
        <v>337</v>
      </c>
      <c r="D7" s="284"/>
      <c r="E7" s="285"/>
      <c r="F7" s="104"/>
      <c r="G7" s="104"/>
      <c r="H7" s="104"/>
      <c r="I7" s="286" t="s">
        <v>201</v>
      </c>
      <c r="J7" s="284"/>
      <c r="K7" s="284"/>
      <c r="L7" s="285"/>
    </row>
    <row r="8" spans="1:12" s="83" customFormat="1" ht="70.349999999999994" customHeight="1" x14ac:dyDescent="0.2">
      <c r="A8" s="102"/>
      <c r="B8" s="104" t="s">
        <v>202</v>
      </c>
      <c r="C8" s="283" t="s">
        <v>338</v>
      </c>
      <c r="D8" s="284"/>
      <c r="E8" s="285"/>
      <c r="F8" s="104"/>
      <c r="G8" s="104"/>
      <c r="H8" s="104"/>
      <c r="I8" s="286" t="s">
        <v>203</v>
      </c>
      <c r="J8" s="284"/>
      <c r="K8" s="284"/>
      <c r="L8" s="285"/>
    </row>
    <row r="9" spans="1:12" s="83" customFormat="1" ht="68.45" customHeight="1" x14ac:dyDescent="0.2">
      <c r="A9" s="102"/>
      <c r="B9" s="104" t="s">
        <v>204</v>
      </c>
      <c r="C9" s="287" t="s">
        <v>339</v>
      </c>
      <c r="D9" s="288"/>
      <c r="E9" s="289"/>
      <c r="F9" s="104"/>
      <c r="G9" s="104"/>
      <c r="H9" s="104"/>
      <c r="I9" s="286" t="s">
        <v>205</v>
      </c>
      <c r="J9" s="284"/>
      <c r="K9" s="284"/>
      <c r="L9" s="285"/>
    </row>
    <row r="10" spans="1:12" s="83" customFormat="1" ht="57.6" customHeight="1" x14ac:dyDescent="0.2">
      <c r="A10" s="102"/>
      <c r="B10" s="104" t="s">
        <v>206</v>
      </c>
      <c r="C10" s="287" t="s">
        <v>340</v>
      </c>
      <c r="D10" s="288"/>
      <c r="E10" s="289"/>
      <c r="F10" s="104"/>
      <c r="G10" s="104"/>
      <c r="H10" s="104"/>
      <c r="I10" s="282" t="s">
        <v>207</v>
      </c>
      <c r="J10" s="282"/>
      <c r="K10" s="282"/>
      <c r="L10" s="282"/>
    </row>
    <row r="11" spans="1:12" s="83" customFormat="1" ht="58.35" customHeight="1" x14ac:dyDescent="0.2">
      <c r="A11" s="102"/>
      <c r="B11" s="104" t="s">
        <v>208</v>
      </c>
      <c r="C11" s="287" t="s">
        <v>341</v>
      </c>
      <c r="D11" s="284"/>
      <c r="E11" s="285"/>
      <c r="F11" s="104"/>
      <c r="G11" s="104"/>
      <c r="H11" s="104"/>
      <c r="I11" s="282" t="s">
        <v>209</v>
      </c>
      <c r="J11" s="282"/>
      <c r="K11" s="282"/>
      <c r="L11" s="282"/>
    </row>
    <row r="12" spans="1:12" s="83" customFormat="1" ht="32.1" customHeight="1" x14ac:dyDescent="0.2">
      <c r="A12" s="102"/>
      <c r="B12" s="104" t="s">
        <v>210</v>
      </c>
      <c r="C12" s="287" t="s">
        <v>342</v>
      </c>
      <c r="D12" s="288"/>
      <c r="E12" s="289"/>
      <c r="F12" s="104"/>
      <c r="G12" s="104"/>
      <c r="H12" s="104"/>
      <c r="I12" s="282" t="s">
        <v>211</v>
      </c>
      <c r="J12" s="282"/>
      <c r="K12" s="282"/>
      <c r="L12" s="282"/>
    </row>
    <row r="13" spans="1:12" s="102" customFormat="1" ht="29.45" customHeight="1" x14ac:dyDescent="0.2">
      <c r="B13" s="106" t="s">
        <v>212</v>
      </c>
      <c r="C13" s="287" t="s">
        <v>343</v>
      </c>
      <c r="D13" s="288"/>
      <c r="E13" s="289"/>
      <c r="F13" s="104"/>
      <c r="G13" s="104"/>
      <c r="H13" s="104"/>
      <c r="I13" s="282" t="s">
        <v>213</v>
      </c>
      <c r="J13" s="282"/>
      <c r="K13" s="282"/>
      <c r="L13" s="282"/>
    </row>
    <row r="14" spans="1:12" s="102" customFormat="1" ht="29.45" customHeight="1" x14ac:dyDescent="0.2">
      <c r="B14" s="106" t="s">
        <v>214</v>
      </c>
      <c r="C14" s="287" t="s">
        <v>215</v>
      </c>
      <c r="D14" s="288"/>
      <c r="E14" s="289"/>
      <c r="F14" s="104"/>
      <c r="G14" s="104"/>
      <c r="H14" s="104"/>
      <c r="I14" s="282" t="s">
        <v>216</v>
      </c>
      <c r="J14" s="282"/>
      <c r="K14" s="282"/>
      <c r="L14" s="282"/>
    </row>
    <row r="15" spans="1:12" s="102" customFormat="1" ht="19.350000000000001" customHeight="1" x14ac:dyDescent="0.2"/>
    <row r="16" spans="1:12" s="102" customFormat="1" ht="13.35" customHeight="1" x14ac:dyDescent="0.2"/>
    <row r="17" spans="2:21" s="102" customFormat="1" ht="31.35" customHeight="1" x14ac:dyDescent="0.2">
      <c r="B17" s="290" t="s">
        <v>316</v>
      </c>
      <c r="C17" s="290"/>
      <c r="D17" s="290"/>
      <c r="E17" s="290"/>
      <c r="F17" s="290"/>
      <c r="G17" s="290"/>
      <c r="H17" s="290"/>
      <c r="I17" s="290"/>
      <c r="J17" s="290"/>
      <c r="K17" s="290"/>
      <c r="L17" s="290"/>
      <c r="M17" s="180"/>
      <c r="N17" s="180"/>
      <c r="O17" s="180"/>
      <c r="P17" s="180"/>
      <c r="Q17" s="180"/>
      <c r="R17" s="180"/>
      <c r="S17" s="180"/>
      <c r="T17" s="180"/>
      <c r="U17" s="180"/>
    </row>
    <row r="18" spans="2:21" s="102" customFormat="1" ht="22.35" customHeight="1" x14ac:dyDescent="0.2">
      <c r="B18" s="291" t="s">
        <v>315</v>
      </c>
      <c r="C18" s="291"/>
      <c r="D18" s="291"/>
      <c r="E18" s="291"/>
      <c r="F18" s="291"/>
      <c r="G18" s="291"/>
      <c r="H18" s="291"/>
      <c r="I18" s="291"/>
      <c r="J18" s="291"/>
      <c r="K18" s="291"/>
      <c r="L18" s="291"/>
    </row>
    <row r="19" spans="2:21" s="102" customFormat="1" ht="13.35" customHeight="1" x14ac:dyDescent="0.2">
      <c r="B19" s="109"/>
      <c r="C19" s="109"/>
      <c r="D19" s="109"/>
      <c r="E19" s="109"/>
      <c r="F19" s="109"/>
      <c r="G19" s="109"/>
      <c r="H19" s="109"/>
      <c r="I19" s="109"/>
      <c r="J19" s="109"/>
      <c r="K19" s="109"/>
      <c r="L19" s="103"/>
    </row>
    <row r="20" spans="2:21" s="102" customFormat="1" x14ac:dyDescent="0.2"/>
    <row r="21" spans="2:21" s="102" customFormat="1" x14ac:dyDescent="0.2"/>
    <row r="22" spans="2:21" x14ac:dyDescent="0.2">
      <c r="B22" s="102"/>
      <c r="C22" s="102"/>
      <c r="D22" s="102"/>
      <c r="E22" s="102"/>
      <c r="F22" s="102"/>
      <c r="G22" s="102"/>
      <c r="H22" s="102"/>
      <c r="I22" s="102"/>
      <c r="J22" s="102"/>
      <c r="K22" s="102"/>
      <c r="L22" s="102"/>
    </row>
    <row r="23" spans="2:21" x14ac:dyDescent="0.2">
      <c r="B23" s="102"/>
      <c r="C23" s="102"/>
      <c r="D23" s="102"/>
      <c r="E23" s="102"/>
      <c r="F23" s="102"/>
      <c r="G23" s="102"/>
      <c r="H23" s="102"/>
      <c r="I23" s="102"/>
      <c r="J23" s="102"/>
      <c r="K23" s="102"/>
      <c r="L23" s="102"/>
    </row>
    <row r="24" spans="2:21" x14ac:dyDescent="0.2">
      <c r="B24" s="102"/>
      <c r="C24" s="102"/>
      <c r="D24" s="102"/>
      <c r="E24" s="102"/>
      <c r="F24" s="102"/>
      <c r="G24" s="102"/>
      <c r="H24" s="102"/>
      <c r="I24" s="102"/>
      <c r="J24" s="102"/>
      <c r="K24" s="102"/>
      <c r="L24" s="102"/>
    </row>
  </sheetData>
  <mergeCells count="30">
    <mergeCell ref="C14:E14"/>
    <mergeCell ref="I14:L14"/>
    <mergeCell ref="B17:L17"/>
    <mergeCell ref="B18:L18"/>
    <mergeCell ref="C11:E11"/>
    <mergeCell ref="I11:L11"/>
    <mergeCell ref="C12:E12"/>
    <mergeCell ref="I12:L12"/>
    <mergeCell ref="C13:E13"/>
    <mergeCell ref="I13:L13"/>
    <mergeCell ref="C8:E8"/>
    <mergeCell ref="I8:L8"/>
    <mergeCell ref="C9:E9"/>
    <mergeCell ref="I9:L9"/>
    <mergeCell ref="C10:E10"/>
    <mergeCell ref="I10:L10"/>
    <mergeCell ref="C5:E5"/>
    <mergeCell ref="I5:L5"/>
    <mergeCell ref="C6:E6"/>
    <mergeCell ref="I6:L6"/>
    <mergeCell ref="C7:E7"/>
    <mergeCell ref="I7:L7"/>
    <mergeCell ref="B1:I1"/>
    <mergeCell ref="C2:E2"/>
    <mergeCell ref="B3:B4"/>
    <mergeCell ref="C3:E4"/>
    <mergeCell ref="F3:F4"/>
    <mergeCell ref="G3:G4"/>
    <mergeCell ref="H3:H4"/>
    <mergeCell ref="I3:L4"/>
  </mergeCells>
  <pageMargins left="0.9055118110236221" right="0.70866141732283472" top="0.74803149606299213" bottom="0.74803149606299213" header="0.31496062992125984" footer="0.31496062992125984"/>
  <pageSetup paperSize="8"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6</xdr:col>
                    <xdr:colOff>180975</xdr:colOff>
                    <xdr:row>7</xdr:row>
                    <xdr:rowOff>28575</xdr:rowOff>
                  </from>
                  <to>
                    <xdr:col>6</xdr:col>
                    <xdr:colOff>409575</xdr:colOff>
                    <xdr:row>7</xdr:row>
                    <xdr:rowOff>180975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6</xdr:col>
                    <xdr:colOff>180975</xdr:colOff>
                    <xdr:row>4</xdr:row>
                    <xdr:rowOff>104775</xdr:rowOff>
                  </from>
                  <to>
                    <xdr:col>6</xdr:col>
                    <xdr:colOff>409575</xdr:colOff>
                    <xdr:row>4</xdr:row>
                    <xdr:rowOff>295275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5</xdr:col>
                    <xdr:colOff>142875</xdr:colOff>
                    <xdr:row>4</xdr:row>
                    <xdr:rowOff>104775</xdr:rowOff>
                  </from>
                  <to>
                    <xdr:col>5</xdr:col>
                    <xdr:colOff>371475</xdr:colOff>
                    <xdr:row>4</xdr:row>
                    <xdr:rowOff>266700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7</xdr:col>
                    <xdr:colOff>180975</xdr:colOff>
                    <xdr:row>4</xdr:row>
                    <xdr:rowOff>104775</xdr:rowOff>
                  </from>
                  <to>
                    <xdr:col>7</xdr:col>
                    <xdr:colOff>409575</xdr:colOff>
                    <xdr:row>4</xdr:row>
                    <xdr:rowOff>295275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6</xdr:col>
                    <xdr:colOff>152400</xdr:colOff>
                    <xdr:row>5</xdr:row>
                    <xdr:rowOff>114300</xdr:rowOff>
                  </from>
                  <to>
                    <xdr:col>6</xdr:col>
                    <xdr:colOff>409575</xdr:colOff>
                    <xdr:row>5</xdr:row>
                    <xdr:rowOff>304800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5</xdr:col>
                    <xdr:colOff>180975</xdr:colOff>
                    <xdr:row>5</xdr:row>
                    <xdr:rowOff>114300</xdr:rowOff>
                  </from>
                  <to>
                    <xdr:col>5</xdr:col>
                    <xdr:colOff>419100</xdr:colOff>
                    <xdr:row>5</xdr:row>
                    <xdr:rowOff>304800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7</xdr:col>
                    <xdr:colOff>190500</xdr:colOff>
                    <xdr:row>5</xdr:row>
                    <xdr:rowOff>114300</xdr:rowOff>
                  </from>
                  <to>
                    <xdr:col>7</xdr:col>
                    <xdr:colOff>447675</xdr:colOff>
                    <xdr:row>5</xdr:row>
                    <xdr:rowOff>304800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5</xdr:col>
                    <xdr:colOff>152400</xdr:colOff>
                    <xdr:row>9</xdr:row>
                    <xdr:rowOff>28575</xdr:rowOff>
                  </from>
                  <to>
                    <xdr:col>5</xdr:col>
                    <xdr:colOff>371475</xdr:colOff>
                    <xdr:row>9</xdr:row>
                    <xdr:rowOff>219075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6</xdr:col>
                    <xdr:colOff>180975</xdr:colOff>
                    <xdr:row>9</xdr:row>
                    <xdr:rowOff>28575</xdr:rowOff>
                  </from>
                  <to>
                    <xdr:col>6</xdr:col>
                    <xdr:colOff>409575</xdr:colOff>
                    <xdr:row>9</xdr:row>
                    <xdr:rowOff>219075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7</xdr:col>
                    <xdr:colOff>228600</xdr:colOff>
                    <xdr:row>9</xdr:row>
                    <xdr:rowOff>28575</xdr:rowOff>
                  </from>
                  <to>
                    <xdr:col>7</xdr:col>
                    <xdr:colOff>457200</xdr:colOff>
                    <xdr:row>9</xdr:row>
                    <xdr:rowOff>219075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5</xdr:col>
                    <xdr:colOff>152400</xdr:colOff>
                    <xdr:row>10</xdr:row>
                    <xdr:rowOff>28575</xdr:rowOff>
                  </from>
                  <to>
                    <xdr:col>5</xdr:col>
                    <xdr:colOff>371475</xdr:colOff>
                    <xdr:row>10</xdr:row>
                    <xdr:rowOff>180975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6</xdr:col>
                    <xdr:colOff>180975</xdr:colOff>
                    <xdr:row>10</xdr:row>
                    <xdr:rowOff>28575</xdr:rowOff>
                  </from>
                  <to>
                    <xdr:col>6</xdr:col>
                    <xdr:colOff>409575</xdr:colOff>
                    <xdr:row>10</xdr:row>
                    <xdr:rowOff>180975</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7</xdr:col>
                    <xdr:colOff>228600</xdr:colOff>
                    <xdr:row>10</xdr:row>
                    <xdr:rowOff>28575</xdr:rowOff>
                  </from>
                  <to>
                    <xdr:col>7</xdr:col>
                    <xdr:colOff>457200</xdr:colOff>
                    <xdr:row>10</xdr:row>
                    <xdr:rowOff>180975</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5</xdr:col>
                    <xdr:colOff>152400</xdr:colOff>
                    <xdr:row>11</xdr:row>
                    <xdr:rowOff>28575</xdr:rowOff>
                  </from>
                  <to>
                    <xdr:col>5</xdr:col>
                    <xdr:colOff>371475</xdr:colOff>
                    <xdr:row>11</xdr:row>
                    <xdr:rowOff>219075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6</xdr:col>
                    <xdr:colOff>180975</xdr:colOff>
                    <xdr:row>11</xdr:row>
                    <xdr:rowOff>28575</xdr:rowOff>
                  </from>
                  <to>
                    <xdr:col>6</xdr:col>
                    <xdr:colOff>409575</xdr:colOff>
                    <xdr:row>11</xdr:row>
                    <xdr:rowOff>219075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7</xdr:col>
                    <xdr:colOff>228600</xdr:colOff>
                    <xdr:row>11</xdr:row>
                    <xdr:rowOff>28575</xdr:rowOff>
                  </from>
                  <to>
                    <xdr:col>7</xdr:col>
                    <xdr:colOff>457200</xdr:colOff>
                    <xdr:row>11</xdr:row>
                    <xdr:rowOff>219075</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5</xdr:col>
                    <xdr:colOff>152400</xdr:colOff>
                    <xdr:row>6</xdr:row>
                    <xdr:rowOff>28575</xdr:rowOff>
                  </from>
                  <to>
                    <xdr:col>5</xdr:col>
                    <xdr:colOff>371475</xdr:colOff>
                    <xdr:row>6</xdr:row>
                    <xdr:rowOff>219075</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6</xdr:col>
                    <xdr:colOff>180975</xdr:colOff>
                    <xdr:row>6</xdr:row>
                    <xdr:rowOff>28575</xdr:rowOff>
                  </from>
                  <to>
                    <xdr:col>6</xdr:col>
                    <xdr:colOff>409575</xdr:colOff>
                    <xdr:row>6</xdr:row>
                    <xdr:rowOff>219075</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7</xdr:col>
                    <xdr:colOff>228600</xdr:colOff>
                    <xdr:row>6</xdr:row>
                    <xdr:rowOff>28575</xdr:rowOff>
                  </from>
                  <to>
                    <xdr:col>7</xdr:col>
                    <xdr:colOff>457200</xdr:colOff>
                    <xdr:row>6</xdr:row>
                    <xdr:rowOff>219075</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5</xdr:col>
                    <xdr:colOff>152400</xdr:colOff>
                    <xdr:row>8</xdr:row>
                    <xdr:rowOff>28575</xdr:rowOff>
                  </from>
                  <to>
                    <xdr:col>5</xdr:col>
                    <xdr:colOff>371475</xdr:colOff>
                    <xdr:row>8</xdr:row>
                    <xdr:rowOff>180975</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6</xdr:col>
                    <xdr:colOff>180975</xdr:colOff>
                    <xdr:row>8</xdr:row>
                    <xdr:rowOff>28575</xdr:rowOff>
                  </from>
                  <to>
                    <xdr:col>6</xdr:col>
                    <xdr:colOff>409575</xdr:colOff>
                    <xdr:row>8</xdr:row>
                    <xdr:rowOff>180975</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7</xdr:col>
                    <xdr:colOff>228600</xdr:colOff>
                    <xdr:row>8</xdr:row>
                    <xdr:rowOff>28575</xdr:rowOff>
                  </from>
                  <to>
                    <xdr:col>7</xdr:col>
                    <xdr:colOff>457200</xdr:colOff>
                    <xdr:row>8</xdr:row>
                    <xdr:rowOff>180975</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5</xdr:col>
                    <xdr:colOff>152400</xdr:colOff>
                    <xdr:row>7</xdr:row>
                    <xdr:rowOff>28575</xdr:rowOff>
                  </from>
                  <to>
                    <xdr:col>5</xdr:col>
                    <xdr:colOff>371475</xdr:colOff>
                    <xdr:row>7</xdr:row>
                    <xdr:rowOff>180975</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7</xdr:col>
                    <xdr:colOff>228600</xdr:colOff>
                    <xdr:row>7</xdr:row>
                    <xdr:rowOff>28575</xdr:rowOff>
                  </from>
                  <to>
                    <xdr:col>7</xdr:col>
                    <xdr:colOff>457200</xdr:colOff>
                    <xdr:row>7</xdr:row>
                    <xdr:rowOff>180975</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6</xdr:col>
                    <xdr:colOff>180975</xdr:colOff>
                    <xdr:row>4</xdr:row>
                    <xdr:rowOff>104775</xdr:rowOff>
                  </from>
                  <to>
                    <xdr:col>6</xdr:col>
                    <xdr:colOff>409575</xdr:colOff>
                    <xdr:row>4</xdr:row>
                    <xdr:rowOff>295275</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5</xdr:col>
                    <xdr:colOff>142875</xdr:colOff>
                    <xdr:row>4</xdr:row>
                    <xdr:rowOff>104775</xdr:rowOff>
                  </from>
                  <to>
                    <xdr:col>5</xdr:col>
                    <xdr:colOff>371475</xdr:colOff>
                    <xdr:row>4</xdr:row>
                    <xdr:rowOff>266700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7</xdr:col>
                    <xdr:colOff>180975</xdr:colOff>
                    <xdr:row>4</xdr:row>
                    <xdr:rowOff>104775</xdr:rowOff>
                  </from>
                  <to>
                    <xdr:col>7</xdr:col>
                    <xdr:colOff>409575</xdr:colOff>
                    <xdr:row>4</xdr:row>
                    <xdr:rowOff>295275</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6</xdr:col>
                    <xdr:colOff>152400</xdr:colOff>
                    <xdr:row>5</xdr:row>
                    <xdr:rowOff>114300</xdr:rowOff>
                  </from>
                  <to>
                    <xdr:col>6</xdr:col>
                    <xdr:colOff>409575</xdr:colOff>
                    <xdr:row>5</xdr:row>
                    <xdr:rowOff>304800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5</xdr:col>
                    <xdr:colOff>180975</xdr:colOff>
                    <xdr:row>5</xdr:row>
                    <xdr:rowOff>114300</xdr:rowOff>
                  </from>
                  <to>
                    <xdr:col>5</xdr:col>
                    <xdr:colOff>419100</xdr:colOff>
                    <xdr:row>5</xdr:row>
                    <xdr:rowOff>304800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7</xdr:col>
                    <xdr:colOff>190500</xdr:colOff>
                    <xdr:row>5</xdr:row>
                    <xdr:rowOff>114300</xdr:rowOff>
                  </from>
                  <to>
                    <xdr:col>7</xdr:col>
                    <xdr:colOff>447675</xdr:colOff>
                    <xdr:row>5</xdr:row>
                    <xdr:rowOff>304800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5</xdr:col>
                    <xdr:colOff>152400</xdr:colOff>
                    <xdr:row>12</xdr:row>
                    <xdr:rowOff>28575</xdr:rowOff>
                  </from>
                  <to>
                    <xdr:col>5</xdr:col>
                    <xdr:colOff>371475</xdr:colOff>
                    <xdr:row>12</xdr:row>
                    <xdr:rowOff>219075</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6</xdr:col>
                    <xdr:colOff>180975</xdr:colOff>
                    <xdr:row>12</xdr:row>
                    <xdr:rowOff>28575</xdr:rowOff>
                  </from>
                  <to>
                    <xdr:col>6</xdr:col>
                    <xdr:colOff>409575</xdr:colOff>
                    <xdr:row>12</xdr:row>
                    <xdr:rowOff>219075</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7</xdr:col>
                    <xdr:colOff>228600</xdr:colOff>
                    <xdr:row>12</xdr:row>
                    <xdr:rowOff>28575</xdr:rowOff>
                  </from>
                  <to>
                    <xdr:col>7</xdr:col>
                    <xdr:colOff>457200</xdr:colOff>
                    <xdr:row>12</xdr:row>
                    <xdr:rowOff>219075</xdr:rowOff>
                  </to>
                </anchor>
              </controlPr>
            </control>
          </mc:Choice>
        </mc:AlternateContent>
        <mc:AlternateContent xmlns:mc="http://schemas.openxmlformats.org/markup-compatibility/2006">
          <mc:Choice Requires="x14">
            <control shapeId="40994" r:id="rId37" name="Check Box 34">
              <controlPr defaultSize="0" autoFill="0" autoLine="0" autoPict="0">
                <anchor moveWithCells="1">
                  <from>
                    <xdr:col>5</xdr:col>
                    <xdr:colOff>152400</xdr:colOff>
                    <xdr:row>13</xdr:row>
                    <xdr:rowOff>28575</xdr:rowOff>
                  </from>
                  <to>
                    <xdr:col>5</xdr:col>
                    <xdr:colOff>371475</xdr:colOff>
                    <xdr:row>13</xdr:row>
                    <xdr:rowOff>180975</xdr:rowOff>
                  </to>
                </anchor>
              </controlPr>
            </control>
          </mc:Choice>
        </mc:AlternateContent>
        <mc:AlternateContent xmlns:mc="http://schemas.openxmlformats.org/markup-compatibility/2006">
          <mc:Choice Requires="x14">
            <control shapeId="40995" r:id="rId38" name="Check Box 35">
              <controlPr defaultSize="0" autoFill="0" autoLine="0" autoPict="0">
                <anchor moveWithCells="1">
                  <from>
                    <xdr:col>6</xdr:col>
                    <xdr:colOff>180975</xdr:colOff>
                    <xdr:row>13</xdr:row>
                    <xdr:rowOff>28575</xdr:rowOff>
                  </from>
                  <to>
                    <xdr:col>6</xdr:col>
                    <xdr:colOff>409575</xdr:colOff>
                    <xdr:row>13</xdr:row>
                    <xdr:rowOff>180975</xdr:rowOff>
                  </to>
                </anchor>
              </controlPr>
            </control>
          </mc:Choice>
        </mc:AlternateContent>
        <mc:AlternateContent xmlns:mc="http://schemas.openxmlformats.org/markup-compatibility/2006">
          <mc:Choice Requires="x14">
            <control shapeId="40996" r:id="rId39" name="Check Box 36">
              <controlPr defaultSize="0" autoFill="0" autoLine="0" autoPict="0">
                <anchor moveWithCells="1">
                  <from>
                    <xdr:col>7</xdr:col>
                    <xdr:colOff>228600</xdr:colOff>
                    <xdr:row>13</xdr:row>
                    <xdr:rowOff>28575</xdr:rowOff>
                  </from>
                  <to>
                    <xdr:col>7</xdr:col>
                    <xdr:colOff>457200</xdr:colOff>
                    <xdr:row>13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BB468-F5B0-4E18-A007-23E6D74207F8}">
  <dimension ref="A1:K24"/>
  <sheetViews>
    <sheetView view="pageBreakPreview" zoomScale="130" zoomScaleNormal="85" zoomScaleSheetLayoutView="130" workbookViewId="0">
      <selection activeCell="F24" sqref="F24"/>
    </sheetView>
  </sheetViews>
  <sheetFormatPr defaultColWidth="8.85546875" defaultRowHeight="12.75" x14ac:dyDescent="0.2"/>
  <cols>
    <col min="1" max="1" width="45.42578125" style="62" customWidth="1"/>
    <col min="2" max="2" width="43.140625" style="62" customWidth="1"/>
    <col min="3" max="3" width="60.5703125" style="62" customWidth="1"/>
    <col min="4" max="16384" width="8.85546875" style="62"/>
  </cols>
  <sheetData>
    <row r="1" spans="1:11" s="65" customFormat="1" x14ac:dyDescent="0.2">
      <c r="C1" s="160" t="s">
        <v>217</v>
      </c>
      <c r="D1" s="85"/>
      <c r="E1" s="85"/>
      <c r="F1" s="86"/>
      <c r="G1" s="85"/>
      <c r="H1" s="85"/>
      <c r="I1" s="85"/>
      <c r="J1" s="85"/>
      <c r="K1" s="85"/>
    </row>
    <row r="2" spans="1:11" s="65" customFormat="1" x14ac:dyDescent="0.2">
      <c r="D2" s="85"/>
      <c r="E2" s="85"/>
      <c r="F2" s="85"/>
      <c r="G2" s="85"/>
      <c r="H2" s="85"/>
      <c r="I2" s="85"/>
      <c r="J2" s="85"/>
      <c r="K2" s="85"/>
    </row>
    <row r="3" spans="1:11" s="65" customFormat="1" x14ac:dyDescent="0.2">
      <c r="A3" s="292" t="s">
        <v>218</v>
      </c>
      <c r="B3" s="292"/>
      <c r="C3" s="292"/>
      <c r="D3" s="181"/>
      <c r="E3" s="181"/>
      <c r="F3" s="181"/>
      <c r="G3" s="85"/>
      <c r="H3" s="85"/>
      <c r="I3" s="85"/>
      <c r="J3" s="85"/>
      <c r="K3" s="85"/>
    </row>
    <row r="4" spans="1:11" s="65" customFormat="1" ht="27.6" customHeight="1" x14ac:dyDescent="0.2">
      <c r="A4" s="293" t="s">
        <v>219</v>
      </c>
      <c r="B4" s="293"/>
      <c r="C4" s="293"/>
      <c r="D4" s="174"/>
      <c r="E4" s="174"/>
      <c r="F4" s="174"/>
    </row>
    <row r="5" spans="1:11" s="65" customFormat="1" ht="35.450000000000003" customHeight="1" x14ac:dyDescent="0.2">
      <c r="A5" s="182" t="s">
        <v>220</v>
      </c>
      <c r="B5" s="183" t="s">
        <v>221</v>
      </c>
      <c r="C5" s="182" t="s">
        <v>222</v>
      </c>
      <c r="D5" s="174"/>
      <c r="E5" s="174"/>
      <c r="F5" s="174"/>
    </row>
    <row r="6" spans="1:11" s="65" customFormat="1" ht="15" customHeight="1" x14ac:dyDescent="0.2">
      <c r="A6" s="184">
        <v>1</v>
      </c>
      <c r="B6" s="185">
        <v>2</v>
      </c>
      <c r="C6" s="184">
        <v>3</v>
      </c>
      <c r="D6" s="174"/>
      <c r="E6" s="174"/>
      <c r="F6" s="174"/>
    </row>
    <row r="7" spans="1:11" s="65" customFormat="1" ht="111" customHeight="1" x14ac:dyDescent="0.2">
      <c r="A7" s="186" t="s">
        <v>344</v>
      </c>
      <c r="B7" s="187" t="s">
        <v>345</v>
      </c>
      <c r="C7" s="186" t="s">
        <v>313</v>
      </c>
      <c r="D7" s="174"/>
      <c r="E7" s="174"/>
      <c r="F7" s="174"/>
    </row>
    <row r="8" spans="1:11" s="65" customFormat="1" x14ac:dyDescent="0.2">
      <c r="D8" s="174"/>
      <c r="E8" s="174"/>
      <c r="F8" s="174"/>
    </row>
    <row r="9" spans="1:11" s="65" customFormat="1" x14ac:dyDescent="0.2">
      <c r="A9" s="174"/>
      <c r="B9" s="188"/>
      <c r="C9" s="188"/>
      <c r="D9" s="174"/>
      <c r="E9" s="174"/>
      <c r="F9" s="189"/>
      <c r="G9" s="189"/>
      <c r="H9" s="189"/>
    </row>
    <row r="10" spans="1:11" s="65" customFormat="1" x14ac:dyDescent="0.2">
      <c r="A10" s="174"/>
      <c r="B10" s="174"/>
      <c r="C10" s="174"/>
      <c r="D10" s="174"/>
      <c r="E10" s="174"/>
      <c r="F10" s="189"/>
      <c r="G10" s="189"/>
      <c r="H10" s="189"/>
    </row>
    <row r="11" spans="1:11" s="65" customFormat="1" ht="13.35" customHeight="1" x14ac:dyDescent="0.2">
      <c r="F11" s="189"/>
      <c r="G11" s="189"/>
      <c r="H11" s="189"/>
    </row>
    <row r="12" spans="1:11" s="65" customFormat="1" ht="13.35" customHeight="1" x14ac:dyDescent="0.2">
      <c r="F12" s="189"/>
      <c r="G12" s="189"/>
      <c r="H12" s="189"/>
    </row>
    <row r="13" spans="1:11" ht="44.85" customHeight="1" x14ac:dyDescent="0.2">
      <c r="A13" s="65"/>
      <c r="B13" s="65"/>
      <c r="C13" s="65"/>
      <c r="F13" s="89"/>
      <c r="G13" s="89"/>
      <c r="H13" s="89"/>
    </row>
    <row r="14" spans="1:11" x14ac:dyDescent="0.2">
      <c r="A14" s="65"/>
      <c r="B14" s="65"/>
      <c r="C14" s="65"/>
    </row>
    <row r="15" spans="1:11" x14ac:dyDescent="0.2">
      <c r="A15" s="65"/>
      <c r="B15" s="65"/>
      <c r="C15" s="65"/>
    </row>
    <row r="16" spans="1:11" x14ac:dyDescent="0.2">
      <c r="A16" s="65"/>
      <c r="B16" s="65"/>
      <c r="C16" s="65"/>
    </row>
    <row r="17" spans="1:3" x14ac:dyDescent="0.2">
      <c r="A17" s="65"/>
      <c r="B17" s="65"/>
      <c r="C17" s="65"/>
    </row>
    <row r="18" spans="1:3" x14ac:dyDescent="0.2">
      <c r="A18" s="65"/>
      <c r="B18" s="65"/>
      <c r="C18" s="65"/>
    </row>
    <row r="19" spans="1:3" x14ac:dyDescent="0.2">
      <c r="A19" s="65"/>
      <c r="B19" s="65"/>
      <c r="C19" s="65"/>
    </row>
    <row r="20" spans="1:3" x14ac:dyDescent="0.2">
      <c r="A20" s="65"/>
      <c r="B20" s="65"/>
      <c r="C20" s="65"/>
    </row>
    <row r="21" spans="1:3" x14ac:dyDescent="0.2">
      <c r="A21" s="65"/>
      <c r="B21" s="65"/>
      <c r="C21" s="65"/>
    </row>
    <row r="22" spans="1:3" x14ac:dyDescent="0.2">
      <c r="A22" s="65"/>
      <c r="B22" s="65"/>
      <c r="C22" s="65"/>
    </row>
    <row r="23" spans="1:3" x14ac:dyDescent="0.2">
      <c r="A23" s="65"/>
      <c r="B23" s="65"/>
      <c r="C23" s="65"/>
    </row>
    <row r="24" spans="1:3" x14ac:dyDescent="0.2">
      <c r="A24" s="65"/>
      <c r="B24" s="65"/>
      <c r="C24" s="65"/>
    </row>
  </sheetData>
  <mergeCells count="2">
    <mergeCell ref="A3:C3"/>
    <mergeCell ref="A4:C4"/>
  </mergeCells>
  <dataValidations count="2">
    <dataValidation allowBlank="1" showInputMessage="1" showErrorMessage="1" prompt="Perkeliami projekto sutarties SSS 1 priedo 9.8 dalyje „Projekto prisidėjimas prie ES teisyno (acquis) ir (arba) ES veiksmų plano įgyvendinimo“  atitinkamai suplanuoti teisyno ir / ar veiksmų plano pavadinimai" sqref="A7" xr:uid="{FB4BF7C1-7D9B-4AE6-AF4A-3DAEE15A078F}"/>
    <dataValidation allowBlank="1" showInputMessage="1" showErrorMessage="1" prompt="Perkeliama projekto sutarties SSS 1 priedo 9.8 dalyje „Projekto prisidėjimas prie ES teisyno (acquis) ir (arba) ES veiksmų plano įgyvendinimo“  nurodyta informacija apie projekto sutarties pasirašymo metu buvusią padėtį" sqref="B7" xr:uid="{7B4D2AF3-A1A3-48FD-A55E-4E8F00687421}"/>
  </dataValidations>
  <pageMargins left="0.7" right="0.7" top="0.75" bottom="0.75" header="0.3" footer="0.3"/>
  <pageSetup paperSize="9" scale="5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Valstybės sienų ir kelių investicijų skyrius|5b17650c-5f58-462f-91bd-b81e1c151e56;Teisės ir pirkimų skyrius|72419e98-9ffe-4573-a524-85d9b5806ebb;Vadovybė|58a5a61f-fccb-4f74-9a6b-098be634181c</j6fdf40a0e1e4c27b9444f6dc0ea131b>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86228-ADC0-4220-BCAB-4725ACF6E578}">
  <ds:schemaRefs>
    <ds:schemaRef ds:uri="http://schemas.microsoft.com/sharepoint/v3/contenttype/forms"/>
  </ds:schemaRefs>
</ds:datastoreItem>
</file>

<file path=customXml/itemProps2.xml><?xml version="1.0" encoding="utf-8"?>
<ds:datastoreItem xmlns:ds="http://schemas.openxmlformats.org/officeDocument/2006/customXml" ds:itemID="{7B836CBA-6FCF-4880-9FC3-EE1DD43ADF5C}">
  <ds:schemaRef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 ds:uri="f181837e-15f8-4d0e-82e0-fac8758d8313"/>
    <ds:schemaRef ds:uri="http://purl.org/dc/elements/1.1/"/>
    <ds:schemaRef ds:uri="http://schemas.microsoft.com/office/infopath/2007/PartnerControls"/>
    <ds:schemaRef ds:uri="6c29bf8b-cf19-4b1e-bcfe-e31869d0bff7"/>
    <ds:schemaRef ds:uri="http://purl.org/dc/dcmitype/"/>
    <ds:schemaRef ds:uri="f5ebda27-b626-448f-a7d1-d1cf5ad133fa"/>
    <ds:schemaRef ds:uri="a843bbba-5665-4b5f-aacc-cdcb1c804839"/>
    <ds:schemaRef ds:uri="028236e2-f653-4d19-ab67-4d06a9145e0c"/>
    <ds:schemaRef ds:uri="4b2e9d09-07c5-42d4-ad0a-92e216c40b99"/>
  </ds:schemaRefs>
</ds:datastoreItem>
</file>

<file path=customXml/itemProps3.xml><?xml version="1.0" encoding="utf-8"?>
<ds:datastoreItem xmlns:ds="http://schemas.openxmlformats.org/officeDocument/2006/customXml" ds:itemID="{122A942F-2133-4246-9F5B-361C86A08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12</vt:i4>
      </vt:variant>
    </vt:vector>
  </HeadingPairs>
  <TitlesOfParts>
    <vt:vector size="24" baseType="lpstr">
      <vt:lpstr>Titulinis lapas</vt:lpstr>
      <vt:lpstr>1 priedas (suvestinė lentelė)</vt:lpstr>
      <vt:lpstr>2 priedas (suvestinė lentelė)</vt:lpstr>
      <vt:lpstr>3 priedas (suvestinė lentelė)</vt:lpstr>
      <vt:lpstr>4 priedas (suvestinė lentelė)</vt:lpstr>
      <vt:lpstr>5 priedas (ataskaita)</vt:lpstr>
      <vt:lpstr>6 priedas (programos rodikliai)</vt:lpstr>
      <vt:lpstr>7 priedas (matomumas)</vt:lpstr>
      <vt:lpstr>8 priedas (Sąjungos acquis)</vt:lpstr>
      <vt:lpstr>9 priedas (programa)</vt:lpstr>
      <vt:lpstr>Sheet1</vt:lpstr>
      <vt:lpstr>Sheet6</vt:lpstr>
      <vt:lpstr>'6 priedas (programos rodikliai)'!_ftn1</vt:lpstr>
      <vt:lpstr>'6 priedas (programos rodikliai)'!_ftn2</vt:lpstr>
      <vt:lpstr>'6 priedas (programos rodikliai)'!_ftnref1</vt:lpstr>
      <vt:lpstr>'6 priedas (programos rodikliai)'!_ftnref2</vt:lpstr>
      <vt:lpstr>'1 priedas (suvestinė lentelė)'!Print_Area</vt:lpstr>
      <vt:lpstr>'2 priedas (suvestinė lentelė)'!Print_Area</vt:lpstr>
      <vt:lpstr>'3 priedas (suvestinė lentelė)'!Print_Area</vt:lpstr>
      <vt:lpstr>'4 priedas (suvestinė lentelė)'!Print_Area</vt:lpstr>
      <vt:lpstr>'5 priedas (ataskaita)'!Print_Area</vt:lpstr>
      <vt:lpstr>'6 priedas (programos rodikliai)'!Print_Area</vt:lpstr>
      <vt:lpstr>'7 priedas (matomumas)'!Print_Area</vt:lpstr>
      <vt:lpstr>'Titulinis lapas'!Print_Area</vt:lpstr>
    </vt:vector>
  </TitlesOfParts>
  <Manager/>
  <Company>CPMA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PAI forma</dc:title>
  <dc:subject/>
  <dc:creator>roman-ro</dc:creator>
  <cp:keywords/>
  <dc:description/>
  <cp:lastModifiedBy>JŪRĖNIENĖ Jolanta</cp:lastModifiedBy>
  <cp:revision/>
  <dcterms:created xsi:type="dcterms:W3CDTF">2009-04-01T10:01:56Z</dcterms:created>
  <dcterms:modified xsi:type="dcterms:W3CDTF">2026-06-03T06:01:45Z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49;#Vadovybė|58a5a61f-fccb-4f74-9a6b-098be634181c;#4359;#Teisės ir pirkimų skyrius|72419e98-9ffe-4573-a524-85d9b5806ebb;#3759;#Valstybės sienų ir kelių investicijų skyrius|5b17650c-5f58-462f-91bd-b81e1c151e56</vt:lpwstr>
  </property>
  <property fmtid="{D5CDD505-2E9C-101B-9397-08002B2CF9AE}" pid="3" name="e60ee4271ca74d28a1640aed29de29ee">
    <vt:lpwstr>
    </vt:lpwstr>
  </property>
  <property fmtid="{D5CDD505-2E9C-101B-9397-08002B2CF9AE}" pid="4" name="bef85333021544dbbbb8b847b70284cc">
    <vt:lpwstr>
    </vt:lpwstr>
  </property>
  <property fmtid="{D5CDD505-2E9C-101B-9397-08002B2CF9AE}" pid="5" name="o3cb2451d6904553a72e202c291dd6d8">
    <vt:lpwstr>
    </vt:lpwstr>
  </property>
  <property fmtid="{D5CDD505-2E9C-101B-9397-08002B2CF9AE}" pid="6" name="affec700840c476983ca41dbbdd3d7a4">
    <vt:lpwstr>
    </vt:lpwstr>
  </property>
  <property fmtid="{D5CDD505-2E9C-101B-9397-08002B2CF9AE}" pid="7" name="b1f23dead1274c488d632b6cb8d4aba0">
    <vt:lpwstr>
    </vt:lpwstr>
  </property>
  <property fmtid="{D5CDD505-2E9C-101B-9397-08002B2CF9AE}" pid="8" name="f13e22c1b9dc46cf9f47842e2669affe">
    <vt:lpwstr>
    </vt:lpwstr>
  </property>
  <property fmtid="{D5CDD505-2E9C-101B-9397-08002B2CF9AE}" pid="9" name="MediaServiceImageTags">
    <vt:lpwstr>
    </vt:lpwstr>
  </property>
  <property fmtid="{D5CDD505-2E9C-101B-9397-08002B2CF9AE}" pid="10" name="DmsPermissionsFlags">
    <vt:lpwstr>,SECTRUE,</vt:lpwstr>
  </property>
  <property fmtid="{D5CDD505-2E9C-101B-9397-08002B2CF9AE}" pid="11" name="DmsPermissionsDivisions">
    <vt:lpwstr>5918;#Vidaus saugumo ir valstybės sienų valdymo skyrius|bad3f1d3-1ae8-4cd0-81c0-98f1af7fc66c;#5888;#Tarptautinių partnerysčių įsigijimų ir teisės skyrius|37e688f5-0fa2-4f87-9623-93333ec813ce;#49;#Vadovybė|58a5a61f-fccb-4f74-9a6b-098be634181c</vt:lpwstr>
  </property>
  <property fmtid="{D5CDD505-2E9C-101B-9397-08002B2CF9AE}" pid="12" name="ContentTypeId">
    <vt:lpwstr>0x010100D76F90AF19434866994CD715ED8FEE4200712820E1B0DE314FBCE77D75ADAD206D</vt:lpwstr>
  </property>
  <property fmtid="{D5CDD505-2E9C-101B-9397-08002B2CF9AE}" pid="13" name="DmsPermissionsUsers">
    <vt:lpwstr>1292;#Mindaugas Rauba;#795;#Tadas Kontrimas;#191;#Sandra Remeikienė;#273;#Dalia Vinklerė;#1744;#Indrė Šuolienė</vt:lpwstr>
  </property>
  <property fmtid="{D5CDD505-2E9C-101B-9397-08002B2CF9AE}" pid="14" name="DmsCommChanPerm">
    <vt:lpwstr/>
  </property>
  <property fmtid="{D5CDD505-2E9C-101B-9397-08002B2CF9AE}" pid="15" name="DmsPermissionsConfid">
    <vt:bool>false</vt:bool>
  </property>
  <property fmtid="{D5CDD505-2E9C-101B-9397-08002B2CF9AE}" pid="16" name="DmsDocPrepDocSendRegReal">
    <vt:bool>false</vt:bool>
  </property>
  <property fmtid="{D5CDD505-2E9C-101B-9397-08002B2CF9AE}" pid="17" name="DmsWaitingForSign">
    <vt:bool>true</vt:bool>
  </property>
</Properties>
</file>